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Lote=0,01" sheetId="10" r:id="rId1"/>
    <sheet name="Lote=0,02" sheetId="12" r:id="rId2"/>
    <sheet name="Lote=0,03" sheetId="13" r:id="rId3"/>
    <sheet name="Lote=0,04" sheetId="14" r:id="rId4"/>
    <sheet name="Lote=0,05" sheetId="15" r:id="rId5"/>
    <sheet name="Info" sheetId="6" r:id="rId6"/>
  </sheets>
  <calcPr calcId="145621"/>
</workbook>
</file>

<file path=xl/calcChain.xml><?xml version="1.0" encoding="utf-8"?>
<calcChain xmlns="http://schemas.openxmlformats.org/spreadsheetml/2006/main">
  <c r="E6" i="15" l="1"/>
  <c r="P5" i="15"/>
  <c r="O5" i="15"/>
  <c r="N5" i="15"/>
  <c r="O6" i="15" s="1"/>
  <c r="M5" i="15"/>
  <c r="L5" i="15"/>
  <c r="M6" i="15" s="1"/>
  <c r="K5" i="15"/>
  <c r="J5" i="15"/>
  <c r="K6" i="15" s="1"/>
  <c r="I5" i="15"/>
  <c r="H5" i="15"/>
  <c r="I6" i="15" s="1"/>
  <c r="G5" i="15"/>
  <c r="F5" i="15"/>
  <c r="G6" i="15" s="1"/>
  <c r="E5" i="15"/>
  <c r="E6" i="14"/>
  <c r="P5" i="14"/>
  <c r="O5" i="14"/>
  <c r="P6" i="14" s="1"/>
  <c r="N5" i="14"/>
  <c r="M5" i="14"/>
  <c r="N6" i="14" s="1"/>
  <c r="L5" i="14"/>
  <c r="K5" i="14"/>
  <c r="L6" i="14" s="1"/>
  <c r="J5" i="14"/>
  <c r="I5" i="14"/>
  <c r="J6" i="14" s="1"/>
  <c r="H5" i="14"/>
  <c r="G5" i="14"/>
  <c r="H6" i="14" s="1"/>
  <c r="F5" i="14"/>
  <c r="E5" i="14"/>
  <c r="F6" i="14" s="1"/>
  <c r="E6" i="13"/>
  <c r="P5" i="13"/>
  <c r="O5" i="13"/>
  <c r="N5" i="13"/>
  <c r="O6" i="13" s="1"/>
  <c r="M5" i="13"/>
  <c r="L5" i="13"/>
  <c r="M6" i="13" s="1"/>
  <c r="K5" i="13"/>
  <c r="J5" i="13"/>
  <c r="K6" i="13" s="1"/>
  <c r="I5" i="13"/>
  <c r="H5" i="13"/>
  <c r="I6" i="13" s="1"/>
  <c r="G5" i="13"/>
  <c r="F5" i="13"/>
  <c r="G6" i="13" s="1"/>
  <c r="E5" i="13"/>
  <c r="G20" i="15" l="1"/>
  <c r="S19" i="15"/>
  <c r="G17" i="15"/>
  <c r="S16" i="15"/>
  <c r="G14" i="15"/>
  <c r="S13" i="15"/>
  <c r="G11" i="15"/>
  <c r="S10" i="15"/>
  <c r="G8" i="15"/>
  <c r="S7" i="15"/>
  <c r="I20" i="15"/>
  <c r="U19" i="15"/>
  <c r="I17" i="15"/>
  <c r="U16" i="15"/>
  <c r="I14" i="15"/>
  <c r="U13" i="15"/>
  <c r="I11" i="15"/>
  <c r="U10" i="15"/>
  <c r="I8" i="15"/>
  <c r="U7" i="15"/>
  <c r="K20" i="15"/>
  <c r="W19" i="15"/>
  <c r="K17" i="15"/>
  <c r="W16" i="15"/>
  <c r="K14" i="15"/>
  <c r="W13" i="15"/>
  <c r="K11" i="15"/>
  <c r="W10" i="15"/>
  <c r="K8" i="15"/>
  <c r="W7" i="15"/>
  <c r="M20" i="15"/>
  <c r="Y19" i="15"/>
  <c r="M17" i="15"/>
  <c r="Y16" i="15"/>
  <c r="M14" i="15"/>
  <c r="Y13" i="15"/>
  <c r="M11" i="15"/>
  <c r="Y10" i="15"/>
  <c r="M8" i="15"/>
  <c r="Y7" i="15"/>
  <c r="O20" i="15"/>
  <c r="AA19" i="15"/>
  <c r="O17" i="15"/>
  <c r="AA16" i="15"/>
  <c r="O14" i="15"/>
  <c r="AA13" i="15"/>
  <c r="O11" i="15"/>
  <c r="AA10" i="15"/>
  <c r="O8" i="15"/>
  <c r="AA7" i="15"/>
  <c r="Q20" i="15"/>
  <c r="E19" i="15"/>
  <c r="Q17" i="15"/>
  <c r="E16" i="15"/>
  <c r="S20" i="15"/>
  <c r="G19" i="15"/>
  <c r="G21" i="15" s="1"/>
  <c r="S17" i="15"/>
  <c r="G16" i="15"/>
  <c r="G18" i="15" s="1"/>
  <c r="U20" i="15"/>
  <c r="I19" i="15"/>
  <c r="I21" i="15" s="1"/>
  <c r="U17" i="15"/>
  <c r="I16" i="15"/>
  <c r="I18" i="15" s="1"/>
  <c r="W20" i="15"/>
  <c r="K19" i="15"/>
  <c r="K21" i="15" s="1"/>
  <c r="W17" i="15"/>
  <c r="K16" i="15"/>
  <c r="K18" i="15" s="1"/>
  <c r="Y20" i="15"/>
  <c r="M19" i="15"/>
  <c r="M21" i="15" s="1"/>
  <c r="Y17" i="15"/>
  <c r="M16" i="15"/>
  <c r="M18" i="15" s="1"/>
  <c r="AA20" i="15"/>
  <c r="O19" i="15"/>
  <c r="O21" i="15" s="1"/>
  <c r="AA17" i="15"/>
  <c r="O16" i="15"/>
  <c r="O18" i="15" s="1"/>
  <c r="AA14" i="15"/>
  <c r="E20" i="15"/>
  <c r="Q19" i="15"/>
  <c r="Q21" i="15" s="1"/>
  <c r="E17" i="15"/>
  <c r="Q16" i="15"/>
  <c r="Q18" i="15" s="1"/>
  <c r="E7" i="15"/>
  <c r="E9" i="15" s="1"/>
  <c r="G7" i="15"/>
  <c r="G9" i="15" s="1"/>
  <c r="I7" i="15"/>
  <c r="I9" i="15" s="1"/>
  <c r="K7" i="15"/>
  <c r="K9" i="15" s="1"/>
  <c r="M7" i="15"/>
  <c r="M9" i="15" s="1"/>
  <c r="O7" i="15"/>
  <c r="O9" i="15" s="1"/>
  <c r="Q7" i="15"/>
  <c r="E8" i="15"/>
  <c r="Q8" i="15"/>
  <c r="S8" i="15"/>
  <c r="U8" i="15"/>
  <c r="W8" i="15"/>
  <c r="Y8" i="15"/>
  <c r="AA8" i="15"/>
  <c r="E10" i="15"/>
  <c r="E12" i="15" s="1"/>
  <c r="G10" i="15"/>
  <c r="G12" i="15" s="1"/>
  <c r="I10" i="15"/>
  <c r="I12" i="15" s="1"/>
  <c r="K10" i="15"/>
  <c r="K12" i="15" s="1"/>
  <c r="M10" i="15"/>
  <c r="M12" i="15" s="1"/>
  <c r="O10" i="15"/>
  <c r="O12" i="15" s="1"/>
  <c r="Q10" i="15"/>
  <c r="E11" i="15"/>
  <c r="Q11" i="15"/>
  <c r="S11" i="15"/>
  <c r="U11" i="15"/>
  <c r="W11" i="15"/>
  <c r="Y11" i="15"/>
  <c r="AA11" i="15"/>
  <c r="E13" i="15"/>
  <c r="E15" i="15" s="1"/>
  <c r="G13" i="15"/>
  <c r="G15" i="15" s="1"/>
  <c r="I13" i="15"/>
  <c r="I15" i="15" s="1"/>
  <c r="K13" i="15"/>
  <c r="K15" i="15" s="1"/>
  <c r="M13" i="15"/>
  <c r="M15" i="15" s="1"/>
  <c r="O13" i="15"/>
  <c r="O15" i="15" s="1"/>
  <c r="Q13" i="15"/>
  <c r="E14" i="15"/>
  <c r="Q14" i="15"/>
  <c r="S14" i="15"/>
  <c r="U14" i="15"/>
  <c r="W14" i="15"/>
  <c r="Y14" i="15"/>
  <c r="R20" i="15"/>
  <c r="F19" i="15"/>
  <c r="R17" i="15"/>
  <c r="F16" i="15"/>
  <c r="T20" i="15"/>
  <c r="H19" i="15"/>
  <c r="T17" i="15"/>
  <c r="H16" i="15"/>
  <c r="V20" i="15"/>
  <c r="J19" i="15"/>
  <c r="V17" i="15"/>
  <c r="J16" i="15"/>
  <c r="X20" i="15"/>
  <c r="L19" i="15"/>
  <c r="X17" i="15"/>
  <c r="L16" i="15"/>
  <c r="Z20" i="15"/>
  <c r="N19" i="15"/>
  <c r="Z17" i="15"/>
  <c r="N16" i="15"/>
  <c r="AB20" i="15"/>
  <c r="P19" i="15"/>
  <c r="AB17" i="15"/>
  <c r="P16" i="15"/>
  <c r="AB14" i="15"/>
  <c r="F6" i="15"/>
  <c r="H6" i="15"/>
  <c r="J6" i="15"/>
  <c r="L6" i="15"/>
  <c r="N6" i="15"/>
  <c r="P6" i="15"/>
  <c r="F7" i="15"/>
  <c r="H7" i="15"/>
  <c r="J7" i="15"/>
  <c r="L7" i="15"/>
  <c r="N7" i="15"/>
  <c r="P7" i="15"/>
  <c r="R8" i="15"/>
  <c r="T8" i="15"/>
  <c r="V8" i="15"/>
  <c r="X8" i="15"/>
  <c r="Z8" i="15"/>
  <c r="AB8" i="15"/>
  <c r="F10" i="15"/>
  <c r="H10" i="15"/>
  <c r="J10" i="15"/>
  <c r="L10" i="15"/>
  <c r="N10" i="15"/>
  <c r="P10" i="15"/>
  <c r="R11" i="15"/>
  <c r="T11" i="15"/>
  <c r="V11" i="15"/>
  <c r="X11" i="15"/>
  <c r="Z11" i="15"/>
  <c r="AB11" i="15"/>
  <c r="F13" i="15"/>
  <c r="H13" i="15"/>
  <c r="J13" i="15"/>
  <c r="L13" i="15"/>
  <c r="N13" i="15"/>
  <c r="P13" i="15"/>
  <c r="R14" i="15"/>
  <c r="T14" i="15"/>
  <c r="V14" i="15"/>
  <c r="X14" i="15"/>
  <c r="Z14" i="15"/>
  <c r="F20" i="14"/>
  <c r="R19" i="14"/>
  <c r="F17" i="14"/>
  <c r="R16" i="14"/>
  <c r="F14" i="14"/>
  <c r="R13" i="14"/>
  <c r="F11" i="14"/>
  <c r="R10" i="14"/>
  <c r="F8" i="14"/>
  <c r="R7" i="14"/>
  <c r="H20" i="14"/>
  <c r="T19" i="14"/>
  <c r="H17" i="14"/>
  <c r="T16" i="14"/>
  <c r="H14" i="14"/>
  <c r="T13" i="14"/>
  <c r="H11" i="14"/>
  <c r="T10" i="14"/>
  <c r="H8" i="14"/>
  <c r="T7" i="14"/>
  <c r="J20" i="14"/>
  <c r="V19" i="14"/>
  <c r="J17" i="14"/>
  <c r="V16" i="14"/>
  <c r="J14" i="14"/>
  <c r="V13" i="14"/>
  <c r="J11" i="14"/>
  <c r="V10" i="14"/>
  <c r="J8" i="14"/>
  <c r="V7" i="14"/>
  <c r="L20" i="14"/>
  <c r="X19" i="14"/>
  <c r="L17" i="14"/>
  <c r="X16" i="14"/>
  <c r="L14" i="14"/>
  <c r="X13" i="14"/>
  <c r="L11" i="14"/>
  <c r="X10" i="14"/>
  <c r="L8" i="14"/>
  <c r="X7" i="14"/>
  <c r="P20" i="14"/>
  <c r="AB19" i="14"/>
  <c r="P17" i="14"/>
  <c r="AB16" i="14"/>
  <c r="P14" i="14"/>
  <c r="AB13" i="14"/>
  <c r="P11" i="14"/>
  <c r="AB10" i="14"/>
  <c r="P8" i="14"/>
  <c r="AB7" i="14"/>
  <c r="N20" i="14"/>
  <c r="Z19" i="14"/>
  <c r="N17" i="14"/>
  <c r="Z16" i="14"/>
  <c r="N14" i="14"/>
  <c r="Z13" i="14"/>
  <c r="N11" i="14"/>
  <c r="Z10" i="14"/>
  <c r="N8" i="14"/>
  <c r="Z7" i="14"/>
  <c r="R20" i="14"/>
  <c r="F19" i="14"/>
  <c r="F21" i="14" s="1"/>
  <c r="R17" i="14"/>
  <c r="F16" i="14"/>
  <c r="F18" i="14" s="1"/>
  <c r="R14" i="14"/>
  <c r="F13" i="14"/>
  <c r="F15" i="14" s="1"/>
  <c r="R11" i="14"/>
  <c r="F10" i="14"/>
  <c r="F12" i="14" s="1"/>
  <c r="R8" i="14"/>
  <c r="T20" i="14"/>
  <c r="H19" i="14"/>
  <c r="H21" i="14" s="1"/>
  <c r="T17" i="14"/>
  <c r="H16" i="14"/>
  <c r="H18" i="14" s="1"/>
  <c r="T14" i="14"/>
  <c r="H13" i="14"/>
  <c r="H15" i="14" s="1"/>
  <c r="T11" i="14"/>
  <c r="H10" i="14"/>
  <c r="H12" i="14" s="1"/>
  <c r="T8" i="14"/>
  <c r="V20" i="14"/>
  <c r="J19" i="14"/>
  <c r="V17" i="14"/>
  <c r="J16" i="14"/>
  <c r="V14" i="14"/>
  <c r="J13" i="14"/>
  <c r="V11" i="14"/>
  <c r="J10" i="14"/>
  <c r="V8" i="14"/>
  <c r="X20" i="14"/>
  <c r="L19" i="14"/>
  <c r="L21" i="14" s="1"/>
  <c r="X17" i="14"/>
  <c r="L16" i="14"/>
  <c r="L18" i="14" s="1"/>
  <c r="X14" i="14"/>
  <c r="L13" i="14"/>
  <c r="L15" i="14" s="1"/>
  <c r="X11" i="14"/>
  <c r="L10" i="14"/>
  <c r="L12" i="14" s="1"/>
  <c r="X8" i="14"/>
  <c r="Z20" i="14"/>
  <c r="N19" i="14"/>
  <c r="Z17" i="14"/>
  <c r="N16" i="14"/>
  <c r="Z14" i="14"/>
  <c r="N13" i="14"/>
  <c r="Z11" i="14"/>
  <c r="N10" i="14"/>
  <c r="Z8" i="14"/>
  <c r="AB20" i="14"/>
  <c r="P19" i="14"/>
  <c r="P21" i="14" s="1"/>
  <c r="AB17" i="14"/>
  <c r="P16" i="14"/>
  <c r="P18" i="14" s="1"/>
  <c r="AB14" i="14"/>
  <c r="P13" i="14"/>
  <c r="P15" i="14" s="1"/>
  <c r="AB11" i="14"/>
  <c r="P10" i="14"/>
  <c r="P12" i="14" s="1"/>
  <c r="AB8" i="14"/>
  <c r="F7" i="14"/>
  <c r="F9" i="14" s="1"/>
  <c r="H7" i="14"/>
  <c r="J7" i="14"/>
  <c r="J9" i="14" s="1"/>
  <c r="L7" i="14"/>
  <c r="N7" i="14"/>
  <c r="N9" i="14" s="1"/>
  <c r="P7" i="14"/>
  <c r="Q20" i="14"/>
  <c r="E19" i="14"/>
  <c r="Q17" i="14"/>
  <c r="E16" i="14"/>
  <c r="Q14" i="14"/>
  <c r="E13" i="14"/>
  <c r="Q11" i="14"/>
  <c r="E10" i="14"/>
  <c r="Q8" i="14"/>
  <c r="S20" i="14"/>
  <c r="G19" i="14"/>
  <c r="S17" i="14"/>
  <c r="G16" i="14"/>
  <c r="S14" i="14"/>
  <c r="G13" i="14"/>
  <c r="S11" i="14"/>
  <c r="G10" i="14"/>
  <c r="S8" i="14"/>
  <c r="U20" i="14"/>
  <c r="I19" i="14"/>
  <c r="U17" i="14"/>
  <c r="I16" i="14"/>
  <c r="U14" i="14"/>
  <c r="I13" i="14"/>
  <c r="U11" i="14"/>
  <c r="I10" i="14"/>
  <c r="U8" i="14"/>
  <c r="W20" i="14"/>
  <c r="K19" i="14"/>
  <c r="W17" i="14"/>
  <c r="K16" i="14"/>
  <c r="W14" i="14"/>
  <c r="K13" i="14"/>
  <c r="W11" i="14"/>
  <c r="K10" i="14"/>
  <c r="W8" i="14"/>
  <c r="Y20" i="14"/>
  <c r="M19" i="14"/>
  <c r="Y17" i="14"/>
  <c r="M16" i="14"/>
  <c r="Y14" i="14"/>
  <c r="M13" i="14"/>
  <c r="Y11" i="14"/>
  <c r="M10" i="14"/>
  <c r="Y8" i="14"/>
  <c r="AA20" i="14"/>
  <c r="O19" i="14"/>
  <c r="AA17" i="14"/>
  <c r="O16" i="14"/>
  <c r="AA14" i="14"/>
  <c r="O13" i="14"/>
  <c r="AA11" i="14"/>
  <c r="O10" i="14"/>
  <c r="AA8" i="14"/>
  <c r="E20" i="14"/>
  <c r="Q19" i="14"/>
  <c r="Q21" i="14" s="1"/>
  <c r="E17" i="14"/>
  <c r="Q16" i="14"/>
  <c r="Q18" i="14" s="1"/>
  <c r="E14" i="14"/>
  <c r="Q13" i="14"/>
  <c r="Q15" i="14" s="1"/>
  <c r="E11" i="14"/>
  <c r="Q10" i="14"/>
  <c r="Q12" i="14" s="1"/>
  <c r="E8" i="14"/>
  <c r="G6" i="14"/>
  <c r="I6" i="14"/>
  <c r="K6" i="14"/>
  <c r="M6" i="14"/>
  <c r="O6" i="14"/>
  <c r="E7" i="14"/>
  <c r="E9" i="14" s="1"/>
  <c r="G7" i="14"/>
  <c r="I7" i="14"/>
  <c r="K7" i="14"/>
  <c r="M7" i="14"/>
  <c r="O7" i="14"/>
  <c r="Q7" i="14"/>
  <c r="Q9" i="14" s="1"/>
  <c r="I20" i="13"/>
  <c r="U19" i="13"/>
  <c r="I17" i="13"/>
  <c r="U16" i="13"/>
  <c r="I14" i="13"/>
  <c r="U13" i="13"/>
  <c r="I11" i="13"/>
  <c r="U10" i="13"/>
  <c r="I8" i="13"/>
  <c r="U7" i="13"/>
  <c r="O20" i="13"/>
  <c r="AA19" i="13"/>
  <c r="O17" i="13"/>
  <c r="AA16" i="13"/>
  <c r="O14" i="13"/>
  <c r="AA13" i="13"/>
  <c r="O11" i="13"/>
  <c r="AA10" i="13"/>
  <c r="O8" i="13"/>
  <c r="AA7" i="13"/>
  <c r="G20" i="13"/>
  <c r="S19" i="13"/>
  <c r="G17" i="13"/>
  <c r="S16" i="13"/>
  <c r="G14" i="13"/>
  <c r="S13" i="13"/>
  <c r="G11" i="13"/>
  <c r="S10" i="13"/>
  <c r="G8" i="13"/>
  <c r="S7" i="13"/>
  <c r="K20" i="13"/>
  <c r="W19" i="13"/>
  <c r="K17" i="13"/>
  <c r="W16" i="13"/>
  <c r="K14" i="13"/>
  <c r="W13" i="13"/>
  <c r="K11" i="13"/>
  <c r="W10" i="13"/>
  <c r="K8" i="13"/>
  <c r="W7" i="13"/>
  <c r="M20" i="13"/>
  <c r="Y19" i="13"/>
  <c r="M17" i="13"/>
  <c r="Y16" i="13"/>
  <c r="M14" i="13"/>
  <c r="Y13" i="13"/>
  <c r="M11" i="13"/>
  <c r="Y10" i="13"/>
  <c r="M8" i="13"/>
  <c r="Y7" i="13"/>
  <c r="Q20" i="13"/>
  <c r="E19" i="13"/>
  <c r="Q17" i="13"/>
  <c r="E16" i="13"/>
  <c r="S20" i="13"/>
  <c r="G19" i="13"/>
  <c r="G21" i="13" s="1"/>
  <c r="S17" i="13"/>
  <c r="G16" i="13"/>
  <c r="G18" i="13" s="1"/>
  <c r="U20" i="13"/>
  <c r="I19" i="13"/>
  <c r="I21" i="13" s="1"/>
  <c r="U17" i="13"/>
  <c r="I16" i="13"/>
  <c r="I18" i="13" s="1"/>
  <c r="W20" i="13"/>
  <c r="K19" i="13"/>
  <c r="K21" i="13" s="1"/>
  <c r="W17" i="13"/>
  <c r="K16" i="13"/>
  <c r="K18" i="13" s="1"/>
  <c r="Y20" i="13"/>
  <c r="M19" i="13"/>
  <c r="M21" i="13" s="1"/>
  <c r="Y17" i="13"/>
  <c r="M16" i="13"/>
  <c r="M18" i="13" s="1"/>
  <c r="AA20" i="13"/>
  <c r="O19" i="13"/>
  <c r="O21" i="13" s="1"/>
  <c r="AA17" i="13"/>
  <c r="O16" i="13"/>
  <c r="O18" i="13" s="1"/>
  <c r="AA14" i="13"/>
  <c r="E20" i="13"/>
  <c r="Q19" i="13"/>
  <c r="Q21" i="13" s="1"/>
  <c r="E17" i="13"/>
  <c r="Q16" i="13"/>
  <c r="Q18" i="13" s="1"/>
  <c r="E7" i="13"/>
  <c r="E9" i="13" s="1"/>
  <c r="G7" i="13"/>
  <c r="G9" i="13" s="1"/>
  <c r="I7" i="13"/>
  <c r="I9" i="13" s="1"/>
  <c r="K7" i="13"/>
  <c r="K9" i="13" s="1"/>
  <c r="M7" i="13"/>
  <c r="M9" i="13" s="1"/>
  <c r="O7" i="13"/>
  <c r="O9" i="13" s="1"/>
  <c r="Q7" i="13"/>
  <c r="E8" i="13"/>
  <c r="Q8" i="13"/>
  <c r="S8" i="13"/>
  <c r="U8" i="13"/>
  <c r="W8" i="13"/>
  <c r="Y8" i="13"/>
  <c r="AA8" i="13"/>
  <c r="E10" i="13"/>
  <c r="E12" i="13" s="1"/>
  <c r="G10" i="13"/>
  <c r="G12" i="13" s="1"/>
  <c r="I10" i="13"/>
  <c r="I12" i="13" s="1"/>
  <c r="K10" i="13"/>
  <c r="K12" i="13" s="1"/>
  <c r="M10" i="13"/>
  <c r="M12" i="13" s="1"/>
  <c r="O10" i="13"/>
  <c r="O12" i="13" s="1"/>
  <c r="Q10" i="13"/>
  <c r="E11" i="13"/>
  <c r="Q11" i="13"/>
  <c r="S11" i="13"/>
  <c r="U11" i="13"/>
  <c r="W11" i="13"/>
  <c r="Y11" i="13"/>
  <c r="AA11" i="13"/>
  <c r="E13" i="13"/>
  <c r="E15" i="13" s="1"/>
  <c r="G13" i="13"/>
  <c r="G15" i="13" s="1"/>
  <c r="I13" i="13"/>
  <c r="I15" i="13" s="1"/>
  <c r="K13" i="13"/>
  <c r="K15" i="13" s="1"/>
  <c r="M13" i="13"/>
  <c r="M15" i="13" s="1"/>
  <c r="O13" i="13"/>
  <c r="O15" i="13" s="1"/>
  <c r="Q13" i="13"/>
  <c r="E14" i="13"/>
  <c r="Q14" i="13"/>
  <c r="S14" i="13"/>
  <c r="U14" i="13"/>
  <c r="W14" i="13"/>
  <c r="Y14" i="13"/>
  <c r="R20" i="13"/>
  <c r="F19" i="13"/>
  <c r="R17" i="13"/>
  <c r="F16" i="13"/>
  <c r="T20" i="13"/>
  <c r="H19" i="13"/>
  <c r="T17" i="13"/>
  <c r="H16" i="13"/>
  <c r="V20" i="13"/>
  <c r="J19" i="13"/>
  <c r="V17" i="13"/>
  <c r="J16" i="13"/>
  <c r="X20" i="13"/>
  <c r="L19" i="13"/>
  <c r="X17" i="13"/>
  <c r="L16" i="13"/>
  <c r="Z20" i="13"/>
  <c r="N19" i="13"/>
  <c r="Z17" i="13"/>
  <c r="N16" i="13"/>
  <c r="AB20" i="13"/>
  <c r="P19" i="13"/>
  <c r="AB17" i="13"/>
  <c r="P16" i="13"/>
  <c r="AB14" i="13"/>
  <c r="F6" i="13"/>
  <c r="H6" i="13"/>
  <c r="J6" i="13"/>
  <c r="L6" i="13"/>
  <c r="N6" i="13"/>
  <c r="P6" i="13"/>
  <c r="F7" i="13"/>
  <c r="H7" i="13"/>
  <c r="J7" i="13"/>
  <c r="L7" i="13"/>
  <c r="N7" i="13"/>
  <c r="P7" i="13"/>
  <c r="R8" i="13"/>
  <c r="T8" i="13"/>
  <c r="V8" i="13"/>
  <c r="X8" i="13"/>
  <c r="Z8" i="13"/>
  <c r="AB8" i="13"/>
  <c r="F10" i="13"/>
  <c r="H10" i="13"/>
  <c r="J10" i="13"/>
  <c r="L10" i="13"/>
  <c r="N10" i="13"/>
  <c r="P10" i="13"/>
  <c r="R11" i="13"/>
  <c r="T11" i="13"/>
  <c r="V11" i="13"/>
  <c r="X11" i="13"/>
  <c r="Z11" i="13"/>
  <c r="AB11" i="13"/>
  <c r="F13" i="13"/>
  <c r="H13" i="13"/>
  <c r="J13" i="13"/>
  <c r="L13" i="13"/>
  <c r="N13" i="13"/>
  <c r="P13" i="13"/>
  <c r="R14" i="13"/>
  <c r="T14" i="13"/>
  <c r="V14" i="13"/>
  <c r="X14" i="13"/>
  <c r="Z14" i="13"/>
  <c r="E6" i="12"/>
  <c r="P5" i="12"/>
  <c r="O5" i="12"/>
  <c r="N5" i="12"/>
  <c r="O6" i="12" s="1"/>
  <c r="M5" i="12"/>
  <c r="L5" i="12"/>
  <c r="M6" i="12" s="1"/>
  <c r="K5" i="12"/>
  <c r="J5" i="12"/>
  <c r="K6" i="12" s="1"/>
  <c r="I5" i="12"/>
  <c r="H5" i="12"/>
  <c r="I6" i="12" s="1"/>
  <c r="G5" i="12"/>
  <c r="F5" i="12"/>
  <c r="G6" i="12" s="1"/>
  <c r="E5" i="12"/>
  <c r="P9" i="14" l="1"/>
  <c r="L9" i="14"/>
  <c r="H9" i="14"/>
  <c r="N12" i="14"/>
  <c r="N15" i="14"/>
  <c r="N18" i="14"/>
  <c r="N21" i="14"/>
  <c r="J12" i="14"/>
  <c r="J15" i="14"/>
  <c r="J18" i="14"/>
  <c r="J21" i="14"/>
  <c r="N20" i="15"/>
  <c r="Z19" i="15"/>
  <c r="Z21" i="15" s="1"/>
  <c r="N17" i="15"/>
  <c r="Z16" i="15"/>
  <c r="Z18" i="15" s="1"/>
  <c r="N14" i="15"/>
  <c r="N15" i="15" s="1"/>
  <c r="Z13" i="15"/>
  <c r="Z15" i="15" s="1"/>
  <c r="N11" i="15"/>
  <c r="N12" i="15" s="1"/>
  <c r="Z10" i="15"/>
  <c r="Z12" i="15" s="1"/>
  <c r="N8" i="15"/>
  <c r="N9" i="15" s="1"/>
  <c r="Z7" i="15"/>
  <c r="Z9" i="15" s="1"/>
  <c r="J20" i="15"/>
  <c r="V19" i="15"/>
  <c r="V21" i="15" s="1"/>
  <c r="J17" i="15"/>
  <c r="V16" i="15"/>
  <c r="V18" i="15" s="1"/>
  <c r="J14" i="15"/>
  <c r="J15" i="15" s="1"/>
  <c r="V13" i="15"/>
  <c r="V15" i="15" s="1"/>
  <c r="J11" i="15"/>
  <c r="J12" i="15" s="1"/>
  <c r="V10" i="15"/>
  <c r="V12" i="15" s="1"/>
  <c r="J8" i="15"/>
  <c r="J9" i="15" s="1"/>
  <c r="V7" i="15"/>
  <c r="V9" i="15" s="1"/>
  <c r="F20" i="15"/>
  <c r="R19" i="15"/>
  <c r="R21" i="15" s="1"/>
  <c r="F17" i="15"/>
  <c r="R16" i="15"/>
  <c r="R18" i="15" s="1"/>
  <c r="F14" i="15"/>
  <c r="F15" i="15" s="1"/>
  <c r="R13" i="15"/>
  <c r="R15" i="15" s="1"/>
  <c r="F11" i="15"/>
  <c r="F12" i="15" s="1"/>
  <c r="R10" i="15"/>
  <c r="R12" i="15" s="1"/>
  <c r="F8" i="15"/>
  <c r="F9" i="15" s="1"/>
  <c r="R7" i="15"/>
  <c r="R9" i="15" s="1"/>
  <c r="N18" i="15"/>
  <c r="N21" i="15"/>
  <c r="J18" i="15"/>
  <c r="J21" i="15"/>
  <c r="F18" i="15"/>
  <c r="F21" i="15"/>
  <c r="Q15" i="15"/>
  <c r="Q12" i="15"/>
  <c r="Q9" i="15"/>
  <c r="E18" i="15"/>
  <c r="E21" i="15"/>
  <c r="AA9" i="15"/>
  <c r="AA12" i="15"/>
  <c r="AA15" i="15"/>
  <c r="AA18" i="15"/>
  <c r="AA21" i="15"/>
  <c r="Y9" i="15"/>
  <c r="Y12" i="15"/>
  <c r="Y15" i="15"/>
  <c r="Y18" i="15"/>
  <c r="Y21" i="15"/>
  <c r="W9" i="15"/>
  <c r="W12" i="15"/>
  <c r="W15" i="15"/>
  <c r="W18" i="15"/>
  <c r="W21" i="15"/>
  <c r="U9" i="15"/>
  <c r="U12" i="15"/>
  <c r="U15" i="15"/>
  <c r="U18" i="15"/>
  <c r="U21" i="15"/>
  <c r="S9" i="15"/>
  <c r="S12" i="15"/>
  <c r="S15" i="15"/>
  <c r="S18" i="15"/>
  <c r="S21" i="15"/>
  <c r="P20" i="15"/>
  <c r="P21" i="15" s="1"/>
  <c r="AB19" i="15"/>
  <c r="AB21" i="15" s="1"/>
  <c r="P17" i="15"/>
  <c r="P18" i="15" s="1"/>
  <c r="AB16" i="15"/>
  <c r="AB18" i="15" s="1"/>
  <c r="P14" i="15"/>
  <c r="P15" i="15" s="1"/>
  <c r="AB13" i="15"/>
  <c r="AB15" i="15" s="1"/>
  <c r="P11" i="15"/>
  <c r="P12" i="15" s="1"/>
  <c r="AB10" i="15"/>
  <c r="AB12" i="15" s="1"/>
  <c r="P8" i="15"/>
  <c r="P9" i="15" s="1"/>
  <c r="AB7" i="15"/>
  <c r="AB9" i="15" s="1"/>
  <c r="L20" i="15"/>
  <c r="L21" i="15" s="1"/>
  <c r="X19" i="15"/>
  <c r="X21" i="15" s="1"/>
  <c r="L17" i="15"/>
  <c r="L18" i="15" s="1"/>
  <c r="X16" i="15"/>
  <c r="X18" i="15" s="1"/>
  <c r="L14" i="15"/>
  <c r="L15" i="15" s="1"/>
  <c r="X13" i="15"/>
  <c r="X15" i="15" s="1"/>
  <c r="L11" i="15"/>
  <c r="L12" i="15" s="1"/>
  <c r="X10" i="15"/>
  <c r="X12" i="15" s="1"/>
  <c r="L8" i="15"/>
  <c r="L9" i="15" s="1"/>
  <c r="X7" i="15"/>
  <c r="X9" i="15" s="1"/>
  <c r="H20" i="15"/>
  <c r="H21" i="15" s="1"/>
  <c r="T19" i="15"/>
  <c r="T21" i="15" s="1"/>
  <c r="H17" i="15"/>
  <c r="H18" i="15" s="1"/>
  <c r="T16" i="15"/>
  <c r="T18" i="15" s="1"/>
  <c r="H14" i="15"/>
  <c r="H15" i="15" s="1"/>
  <c r="T13" i="15"/>
  <c r="T15" i="15" s="1"/>
  <c r="H11" i="15"/>
  <c r="H12" i="15" s="1"/>
  <c r="T10" i="15"/>
  <c r="T12" i="15" s="1"/>
  <c r="H8" i="15"/>
  <c r="H9" i="15" s="1"/>
  <c r="T7" i="15"/>
  <c r="T9" i="15" s="1"/>
  <c r="O20" i="14"/>
  <c r="AA19" i="14"/>
  <c r="AA21" i="14" s="1"/>
  <c r="O17" i="14"/>
  <c r="AA16" i="14"/>
  <c r="AA18" i="14" s="1"/>
  <c r="O14" i="14"/>
  <c r="AA13" i="14"/>
  <c r="AA15" i="14" s="1"/>
  <c r="O11" i="14"/>
  <c r="AA10" i="14"/>
  <c r="AA12" i="14" s="1"/>
  <c r="O8" i="14"/>
  <c r="O9" i="14" s="1"/>
  <c r="AA7" i="14"/>
  <c r="AA9" i="14" s="1"/>
  <c r="K20" i="14"/>
  <c r="W19" i="14"/>
  <c r="W21" i="14" s="1"/>
  <c r="K17" i="14"/>
  <c r="W16" i="14"/>
  <c r="W18" i="14" s="1"/>
  <c r="K14" i="14"/>
  <c r="W13" i="14"/>
  <c r="W15" i="14" s="1"/>
  <c r="K11" i="14"/>
  <c r="W10" i="14"/>
  <c r="W12" i="14" s="1"/>
  <c r="K8" i="14"/>
  <c r="K9" i="14" s="1"/>
  <c r="W7" i="14"/>
  <c r="W9" i="14" s="1"/>
  <c r="G20" i="14"/>
  <c r="S19" i="14"/>
  <c r="S21" i="14" s="1"/>
  <c r="G17" i="14"/>
  <c r="S16" i="14"/>
  <c r="S18" i="14" s="1"/>
  <c r="G14" i="14"/>
  <c r="S13" i="14"/>
  <c r="S15" i="14" s="1"/>
  <c r="G11" i="14"/>
  <c r="S10" i="14"/>
  <c r="S12" i="14" s="1"/>
  <c r="G8" i="14"/>
  <c r="G9" i="14" s="1"/>
  <c r="S7" i="14"/>
  <c r="S9" i="14" s="1"/>
  <c r="E12" i="14"/>
  <c r="E15" i="14"/>
  <c r="E18" i="14"/>
  <c r="E21" i="14"/>
  <c r="Z9" i="14"/>
  <c r="Z12" i="14"/>
  <c r="Z15" i="14"/>
  <c r="Z18" i="14"/>
  <c r="Z21" i="14"/>
  <c r="AB9" i="14"/>
  <c r="AB12" i="14"/>
  <c r="AB15" i="14"/>
  <c r="AB18" i="14"/>
  <c r="AB21" i="14"/>
  <c r="X9" i="14"/>
  <c r="X12" i="14"/>
  <c r="X15" i="14"/>
  <c r="X18" i="14"/>
  <c r="X21" i="14"/>
  <c r="V9" i="14"/>
  <c r="V12" i="14"/>
  <c r="V15" i="14"/>
  <c r="V18" i="14"/>
  <c r="V21" i="14"/>
  <c r="T9" i="14"/>
  <c r="T12" i="14"/>
  <c r="T15" i="14"/>
  <c r="T18" i="14"/>
  <c r="T21" i="14"/>
  <c r="R9" i="14"/>
  <c r="R12" i="14"/>
  <c r="R15" i="14"/>
  <c r="R18" i="14"/>
  <c r="R21" i="14"/>
  <c r="M20" i="14"/>
  <c r="M21" i="14" s="1"/>
  <c r="Y19" i="14"/>
  <c r="Y21" i="14" s="1"/>
  <c r="M17" i="14"/>
  <c r="M18" i="14" s="1"/>
  <c r="Y16" i="14"/>
  <c r="Y18" i="14" s="1"/>
  <c r="M14" i="14"/>
  <c r="M15" i="14" s="1"/>
  <c r="Y13" i="14"/>
  <c r="Y15" i="14" s="1"/>
  <c r="M11" i="14"/>
  <c r="M12" i="14" s="1"/>
  <c r="Y10" i="14"/>
  <c r="Y12" i="14" s="1"/>
  <c r="M8" i="14"/>
  <c r="M9" i="14" s="1"/>
  <c r="Y7" i="14"/>
  <c r="Y9" i="14" s="1"/>
  <c r="I20" i="14"/>
  <c r="I21" i="14" s="1"/>
  <c r="U19" i="14"/>
  <c r="U21" i="14" s="1"/>
  <c r="I17" i="14"/>
  <c r="I18" i="14" s="1"/>
  <c r="U16" i="14"/>
  <c r="U18" i="14" s="1"/>
  <c r="I14" i="14"/>
  <c r="I15" i="14" s="1"/>
  <c r="U13" i="14"/>
  <c r="U15" i="14" s="1"/>
  <c r="I11" i="14"/>
  <c r="I12" i="14" s="1"/>
  <c r="U10" i="14"/>
  <c r="U12" i="14" s="1"/>
  <c r="I8" i="14"/>
  <c r="I9" i="14" s="1"/>
  <c r="U7" i="14"/>
  <c r="U9" i="14" s="1"/>
  <c r="O12" i="14"/>
  <c r="O15" i="14"/>
  <c r="O18" i="14"/>
  <c r="O21" i="14"/>
  <c r="K12" i="14"/>
  <c r="K15" i="14"/>
  <c r="K18" i="14"/>
  <c r="K21" i="14"/>
  <c r="G12" i="14"/>
  <c r="G15" i="14"/>
  <c r="G18" i="14"/>
  <c r="G21" i="14"/>
  <c r="N20" i="13"/>
  <c r="Z19" i="13"/>
  <c r="Z21" i="13" s="1"/>
  <c r="N17" i="13"/>
  <c r="Z16" i="13"/>
  <c r="Z18" i="13" s="1"/>
  <c r="N14" i="13"/>
  <c r="N15" i="13" s="1"/>
  <c r="Z13" i="13"/>
  <c r="Z15" i="13" s="1"/>
  <c r="N11" i="13"/>
  <c r="N12" i="13" s="1"/>
  <c r="Z10" i="13"/>
  <c r="Z12" i="13" s="1"/>
  <c r="N8" i="13"/>
  <c r="N9" i="13" s="1"/>
  <c r="Z7" i="13"/>
  <c r="Z9" i="13" s="1"/>
  <c r="J20" i="13"/>
  <c r="V19" i="13"/>
  <c r="V21" i="13" s="1"/>
  <c r="J17" i="13"/>
  <c r="V16" i="13"/>
  <c r="V18" i="13" s="1"/>
  <c r="J14" i="13"/>
  <c r="J15" i="13" s="1"/>
  <c r="V13" i="13"/>
  <c r="V15" i="13" s="1"/>
  <c r="J11" i="13"/>
  <c r="J12" i="13" s="1"/>
  <c r="V10" i="13"/>
  <c r="V12" i="13" s="1"/>
  <c r="J8" i="13"/>
  <c r="J9" i="13" s="1"/>
  <c r="V7" i="13"/>
  <c r="V9" i="13" s="1"/>
  <c r="F20" i="13"/>
  <c r="R19" i="13"/>
  <c r="R21" i="13" s="1"/>
  <c r="F17" i="13"/>
  <c r="R16" i="13"/>
  <c r="R18" i="13" s="1"/>
  <c r="F14" i="13"/>
  <c r="R13" i="13"/>
  <c r="R15" i="13" s="1"/>
  <c r="F11" i="13"/>
  <c r="R10" i="13"/>
  <c r="R12" i="13" s="1"/>
  <c r="F8" i="13"/>
  <c r="R7" i="13"/>
  <c r="R9" i="13" s="1"/>
  <c r="N18" i="13"/>
  <c r="N21" i="13"/>
  <c r="J18" i="13"/>
  <c r="J21" i="13"/>
  <c r="F18" i="13"/>
  <c r="F21" i="13"/>
  <c r="Q15" i="13"/>
  <c r="Q12" i="13"/>
  <c r="Q9" i="13"/>
  <c r="E18" i="13"/>
  <c r="E21" i="13"/>
  <c r="Y9" i="13"/>
  <c r="Y12" i="13"/>
  <c r="Y15" i="13"/>
  <c r="Y18" i="13"/>
  <c r="Y21" i="13"/>
  <c r="W9" i="13"/>
  <c r="W12" i="13"/>
  <c r="W15" i="13"/>
  <c r="W18" i="13"/>
  <c r="W21" i="13"/>
  <c r="S9" i="13"/>
  <c r="S12" i="13"/>
  <c r="S15" i="13"/>
  <c r="S18" i="13"/>
  <c r="S21" i="13"/>
  <c r="AA9" i="13"/>
  <c r="AA12" i="13"/>
  <c r="AA15" i="13"/>
  <c r="AA18" i="13"/>
  <c r="AA21" i="13"/>
  <c r="U9" i="13"/>
  <c r="U12" i="13"/>
  <c r="U15" i="13"/>
  <c r="U18" i="13"/>
  <c r="U21" i="13"/>
  <c r="F15" i="13"/>
  <c r="F12" i="13"/>
  <c r="F9" i="13"/>
  <c r="P20" i="13"/>
  <c r="P21" i="13" s="1"/>
  <c r="AB19" i="13"/>
  <c r="AB21" i="13" s="1"/>
  <c r="P17" i="13"/>
  <c r="P18" i="13" s="1"/>
  <c r="AB16" i="13"/>
  <c r="AB18" i="13" s="1"/>
  <c r="P14" i="13"/>
  <c r="P15" i="13" s="1"/>
  <c r="AB13" i="13"/>
  <c r="AB15" i="13" s="1"/>
  <c r="P11" i="13"/>
  <c r="P12" i="13" s="1"/>
  <c r="AB10" i="13"/>
  <c r="AB12" i="13" s="1"/>
  <c r="P8" i="13"/>
  <c r="P9" i="13" s="1"/>
  <c r="AB7" i="13"/>
  <c r="AB9" i="13" s="1"/>
  <c r="L20" i="13"/>
  <c r="L21" i="13" s="1"/>
  <c r="X19" i="13"/>
  <c r="X21" i="13" s="1"/>
  <c r="L17" i="13"/>
  <c r="L18" i="13" s="1"/>
  <c r="X16" i="13"/>
  <c r="X18" i="13" s="1"/>
  <c r="L14" i="13"/>
  <c r="L15" i="13" s="1"/>
  <c r="X13" i="13"/>
  <c r="X15" i="13" s="1"/>
  <c r="L11" i="13"/>
  <c r="L12" i="13" s="1"/>
  <c r="X10" i="13"/>
  <c r="X12" i="13" s="1"/>
  <c r="L8" i="13"/>
  <c r="L9" i="13" s="1"/>
  <c r="X7" i="13"/>
  <c r="X9" i="13" s="1"/>
  <c r="H20" i="13"/>
  <c r="H21" i="13" s="1"/>
  <c r="T19" i="13"/>
  <c r="T21" i="13" s="1"/>
  <c r="H17" i="13"/>
  <c r="H18" i="13" s="1"/>
  <c r="T16" i="13"/>
  <c r="T18" i="13" s="1"/>
  <c r="H14" i="13"/>
  <c r="H15" i="13" s="1"/>
  <c r="T13" i="13"/>
  <c r="T15" i="13" s="1"/>
  <c r="H11" i="13"/>
  <c r="H12" i="13" s="1"/>
  <c r="T10" i="13"/>
  <c r="T12" i="13" s="1"/>
  <c r="H8" i="13"/>
  <c r="H9" i="13" s="1"/>
  <c r="T7" i="13"/>
  <c r="T9" i="13" s="1"/>
  <c r="G20" i="12"/>
  <c r="S19" i="12"/>
  <c r="G17" i="12"/>
  <c r="S16" i="12"/>
  <c r="G14" i="12"/>
  <c r="S13" i="12"/>
  <c r="G11" i="12"/>
  <c r="S10" i="12"/>
  <c r="G8" i="12"/>
  <c r="S7" i="12"/>
  <c r="I20" i="12"/>
  <c r="U19" i="12"/>
  <c r="I17" i="12"/>
  <c r="U16" i="12"/>
  <c r="I14" i="12"/>
  <c r="U13" i="12"/>
  <c r="I11" i="12"/>
  <c r="U10" i="12"/>
  <c r="I8" i="12"/>
  <c r="U7" i="12"/>
  <c r="K20" i="12"/>
  <c r="W19" i="12"/>
  <c r="K17" i="12"/>
  <c r="W16" i="12"/>
  <c r="K14" i="12"/>
  <c r="W13" i="12"/>
  <c r="K11" i="12"/>
  <c r="W10" i="12"/>
  <c r="K8" i="12"/>
  <c r="W7" i="12"/>
  <c r="M20" i="12"/>
  <c r="Y19" i="12"/>
  <c r="M17" i="12"/>
  <c r="Y16" i="12"/>
  <c r="M14" i="12"/>
  <c r="Y13" i="12"/>
  <c r="M11" i="12"/>
  <c r="Y10" i="12"/>
  <c r="M8" i="12"/>
  <c r="Y7" i="12"/>
  <c r="O20" i="12"/>
  <c r="AA19" i="12"/>
  <c r="O17" i="12"/>
  <c r="AA16" i="12"/>
  <c r="O14" i="12"/>
  <c r="AA13" i="12"/>
  <c r="O11" i="12"/>
  <c r="AA10" i="12"/>
  <c r="O8" i="12"/>
  <c r="AA7" i="12"/>
  <c r="Q20" i="12"/>
  <c r="E19" i="12"/>
  <c r="Q17" i="12"/>
  <c r="E16" i="12"/>
  <c r="Q14" i="12"/>
  <c r="E13" i="12"/>
  <c r="Q11" i="12"/>
  <c r="E10" i="12"/>
  <c r="Q8" i="12"/>
  <c r="S20" i="12"/>
  <c r="G19" i="12"/>
  <c r="G21" i="12" s="1"/>
  <c r="S17" i="12"/>
  <c r="G16" i="12"/>
  <c r="G18" i="12" s="1"/>
  <c r="S14" i="12"/>
  <c r="G13" i="12"/>
  <c r="G15" i="12" s="1"/>
  <c r="S11" i="12"/>
  <c r="G10" i="12"/>
  <c r="G12" i="12" s="1"/>
  <c r="S8" i="12"/>
  <c r="U20" i="12"/>
  <c r="I19" i="12"/>
  <c r="I21" i="12" s="1"/>
  <c r="U17" i="12"/>
  <c r="I16" i="12"/>
  <c r="I18" i="12" s="1"/>
  <c r="U14" i="12"/>
  <c r="I13" i="12"/>
  <c r="I15" i="12" s="1"/>
  <c r="U11" i="12"/>
  <c r="I10" i="12"/>
  <c r="I12" i="12" s="1"/>
  <c r="U8" i="12"/>
  <c r="W20" i="12"/>
  <c r="K19" i="12"/>
  <c r="K21" i="12" s="1"/>
  <c r="W17" i="12"/>
  <c r="K16" i="12"/>
  <c r="K18" i="12" s="1"/>
  <c r="W14" i="12"/>
  <c r="K13" i="12"/>
  <c r="K15" i="12" s="1"/>
  <c r="W11" i="12"/>
  <c r="K10" i="12"/>
  <c r="K12" i="12" s="1"/>
  <c r="W8" i="12"/>
  <c r="Y20" i="12"/>
  <c r="M19" i="12"/>
  <c r="M21" i="12" s="1"/>
  <c r="Y17" i="12"/>
  <c r="M16" i="12"/>
  <c r="M18" i="12" s="1"/>
  <c r="Y14" i="12"/>
  <c r="M13" i="12"/>
  <c r="M15" i="12" s="1"/>
  <c r="Y11" i="12"/>
  <c r="M10" i="12"/>
  <c r="M12" i="12" s="1"/>
  <c r="Y8" i="12"/>
  <c r="AA20" i="12"/>
  <c r="O19" i="12"/>
  <c r="O21" i="12" s="1"/>
  <c r="AA17" i="12"/>
  <c r="O16" i="12"/>
  <c r="O18" i="12" s="1"/>
  <c r="AA14" i="12"/>
  <c r="O13" i="12"/>
  <c r="O15" i="12" s="1"/>
  <c r="AA11" i="12"/>
  <c r="O10" i="12"/>
  <c r="O12" i="12" s="1"/>
  <c r="AA8" i="12"/>
  <c r="E20" i="12"/>
  <c r="Q19" i="12"/>
  <c r="Q21" i="12" s="1"/>
  <c r="E17" i="12"/>
  <c r="Q16" i="12"/>
  <c r="Q18" i="12" s="1"/>
  <c r="E14" i="12"/>
  <c r="Q13" i="12"/>
  <c r="Q15" i="12" s="1"/>
  <c r="E11" i="12"/>
  <c r="Q10" i="12"/>
  <c r="Q12" i="12" s="1"/>
  <c r="E8" i="12"/>
  <c r="E7" i="12"/>
  <c r="E9" i="12" s="1"/>
  <c r="G7" i="12"/>
  <c r="G9" i="12" s="1"/>
  <c r="I7" i="12"/>
  <c r="I9" i="12" s="1"/>
  <c r="K7" i="12"/>
  <c r="K9" i="12" s="1"/>
  <c r="M7" i="12"/>
  <c r="M9" i="12" s="1"/>
  <c r="O7" i="12"/>
  <c r="O9" i="12" s="1"/>
  <c r="Q7" i="12"/>
  <c r="Q9" i="12" s="1"/>
  <c r="R20" i="12"/>
  <c r="F19" i="12"/>
  <c r="R17" i="12"/>
  <c r="F16" i="12"/>
  <c r="R14" i="12"/>
  <c r="F13" i="12"/>
  <c r="R11" i="12"/>
  <c r="F10" i="12"/>
  <c r="R8" i="12"/>
  <c r="T20" i="12"/>
  <c r="H19" i="12"/>
  <c r="T17" i="12"/>
  <c r="H16" i="12"/>
  <c r="T14" i="12"/>
  <c r="H13" i="12"/>
  <c r="T11" i="12"/>
  <c r="H10" i="12"/>
  <c r="T8" i="12"/>
  <c r="V20" i="12"/>
  <c r="J19" i="12"/>
  <c r="V17" i="12"/>
  <c r="J16" i="12"/>
  <c r="V14" i="12"/>
  <c r="J13" i="12"/>
  <c r="V11" i="12"/>
  <c r="J10" i="12"/>
  <c r="V8" i="12"/>
  <c r="X20" i="12"/>
  <c r="L19" i="12"/>
  <c r="X17" i="12"/>
  <c r="L16" i="12"/>
  <c r="X14" i="12"/>
  <c r="L13" i="12"/>
  <c r="X11" i="12"/>
  <c r="L10" i="12"/>
  <c r="X8" i="12"/>
  <c r="Z20" i="12"/>
  <c r="N19" i="12"/>
  <c r="Z17" i="12"/>
  <c r="N16" i="12"/>
  <c r="Z14" i="12"/>
  <c r="N13" i="12"/>
  <c r="Z11" i="12"/>
  <c r="N10" i="12"/>
  <c r="Z8" i="12"/>
  <c r="AB20" i="12"/>
  <c r="P19" i="12"/>
  <c r="AB17" i="12"/>
  <c r="P16" i="12"/>
  <c r="AB14" i="12"/>
  <c r="P13" i="12"/>
  <c r="AB11" i="12"/>
  <c r="P10" i="12"/>
  <c r="AB8" i="12"/>
  <c r="F6" i="12"/>
  <c r="H6" i="12"/>
  <c r="J6" i="12"/>
  <c r="L6" i="12"/>
  <c r="N6" i="12"/>
  <c r="P6" i="12"/>
  <c r="F7" i="12"/>
  <c r="H7" i="12"/>
  <c r="J7" i="12"/>
  <c r="L7" i="12"/>
  <c r="N7" i="12"/>
  <c r="P7" i="12"/>
  <c r="E6" i="10"/>
  <c r="E8" i="10" s="1"/>
  <c r="P5" i="10"/>
  <c r="P7" i="10" s="1"/>
  <c r="O5" i="10"/>
  <c r="O7" i="10" s="1"/>
  <c r="N5" i="10"/>
  <c r="N7" i="10" s="1"/>
  <c r="M5" i="10"/>
  <c r="M7" i="10" s="1"/>
  <c r="L5" i="10"/>
  <c r="L7" i="10" s="1"/>
  <c r="K5" i="10"/>
  <c r="K7" i="10" s="1"/>
  <c r="J5" i="10"/>
  <c r="J7" i="10" s="1"/>
  <c r="I5" i="10"/>
  <c r="I7" i="10" s="1"/>
  <c r="H5" i="10"/>
  <c r="H7" i="10" s="1"/>
  <c r="G5" i="10"/>
  <c r="G7" i="10" s="1"/>
  <c r="F5" i="10"/>
  <c r="F7" i="10" s="1"/>
  <c r="E5" i="10"/>
  <c r="E7" i="10" s="1"/>
  <c r="P20" i="12" l="1"/>
  <c r="P21" i="12" s="1"/>
  <c r="AB19" i="12"/>
  <c r="AB21" i="12" s="1"/>
  <c r="P17" i="12"/>
  <c r="P18" i="12" s="1"/>
  <c r="AB16" i="12"/>
  <c r="AB18" i="12" s="1"/>
  <c r="P14" i="12"/>
  <c r="AB13" i="12"/>
  <c r="AB15" i="12" s="1"/>
  <c r="P11" i="12"/>
  <c r="P12" i="12" s="1"/>
  <c r="AB10" i="12"/>
  <c r="AB12" i="12" s="1"/>
  <c r="P8" i="12"/>
  <c r="P9" i="12" s="1"/>
  <c r="AB7" i="12"/>
  <c r="AB9" i="12" s="1"/>
  <c r="H20" i="12"/>
  <c r="T19" i="12"/>
  <c r="T21" i="12" s="1"/>
  <c r="H17" i="12"/>
  <c r="T16" i="12"/>
  <c r="T18" i="12" s="1"/>
  <c r="H14" i="12"/>
  <c r="T13" i="12"/>
  <c r="T15" i="12" s="1"/>
  <c r="H11" i="12"/>
  <c r="T10" i="12"/>
  <c r="T12" i="12" s="1"/>
  <c r="H8" i="12"/>
  <c r="T7" i="12"/>
  <c r="T9" i="12" s="1"/>
  <c r="E12" i="12"/>
  <c r="E15" i="12"/>
  <c r="E18" i="12"/>
  <c r="E21" i="12"/>
  <c r="AA9" i="12"/>
  <c r="AA12" i="12"/>
  <c r="AA15" i="12"/>
  <c r="AA18" i="12"/>
  <c r="AA21" i="12"/>
  <c r="Y9" i="12"/>
  <c r="Y12" i="12"/>
  <c r="Y15" i="12"/>
  <c r="Y18" i="12"/>
  <c r="Y21" i="12"/>
  <c r="W9" i="12"/>
  <c r="W12" i="12"/>
  <c r="W15" i="12"/>
  <c r="W18" i="12"/>
  <c r="W21" i="12"/>
  <c r="U9" i="12"/>
  <c r="U12" i="12"/>
  <c r="U15" i="12"/>
  <c r="U18" i="12"/>
  <c r="U21" i="12"/>
  <c r="S9" i="12"/>
  <c r="S12" i="12"/>
  <c r="S15" i="12"/>
  <c r="S18" i="12"/>
  <c r="S21" i="12"/>
  <c r="H9" i="12"/>
  <c r="L20" i="12"/>
  <c r="X19" i="12"/>
  <c r="X21" i="12" s="1"/>
  <c r="L17" i="12"/>
  <c r="X16" i="12"/>
  <c r="X18" i="12" s="1"/>
  <c r="L14" i="12"/>
  <c r="X13" i="12"/>
  <c r="X15" i="12" s="1"/>
  <c r="L11" i="12"/>
  <c r="X10" i="12"/>
  <c r="X12" i="12" s="1"/>
  <c r="L8" i="12"/>
  <c r="L9" i="12" s="1"/>
  <c r="X7" i="12"/>
  <c r="X9" i="12" s="1"/>
  <c r="N20" i="12"/>
  <c r="N21" i="12" s="1"/>
  <c r="Z19" i="12"/>
  <c r="Z21" i="12" s="1"/>
  <c r="N17" i="12"/>
  <c r="N18" i="12" s="1"/>
  <c r="Z16" i="12"/>
  <c r="Z18" i="12" s="1"/>
  <c r="N14" i="12"/>
  <c r="N15" i="12" s="1"/>
  <c r="Z13" i="12"/>
  <c r="Z15" i="12" s="1"/>
  <c r="N11" i="12"/>
  <c r="N12" i="12" s="1"/>
  <c r="Z10" i="12"/>
  <c r="Z12" i="12" s="1"/>
  <c r="N8" i="12"/>
  <c r="N9" i="12" s="1"/>
  <c r="Z7" i="12"/>
  <c r="Z9" i="12" s="1"/>
  <c r="J20" i="12"/>
  <c r="J21" i="12" s="1"/>
  <c r="V19" i="12"/>
  <c r="V21" i="12" s="1"/>
  <c r="J17" i="12"/>
  <c r="J18" i="12" s="1"/>
  <c r="V16" i="12"/>
  <c r="V18" i="12" s="1"/>
  <c r="J14" i="12"/>
  <c r="J15" i="12" s="1"/>
  <c r="V13" i="12"/>
  <c r="V15" i="12" s="1"/>
  <c r="J11" i="12"/>
  <c r="J12" i="12" s="1"/>
  <c r="V10" i="12"/>
  <c r="V12" i="12" s="1"/>
  <c r="J8" i="12"/>
  <c r="J9" i="12" s="1"/>
  <c r="V7" i="12"/>
  <c r="V9" i="12" s="1"/>
  <c r="F20" i="12"/>
  <c r="F21" i="12" s="1"/>
  <c r="R19" i="12"/>
  <c r="R21" i="12" s="1"/>
  <c r="F17" i="12"/>
  <c r="F18" i="12" s="1"/>
  <c r="R16" i="12"/>
  <c r="R18" i="12" s="1"/>
  <c r="F14" i="12"/>
  <c r="F15" i="12" s="1"/>
  <c r="R13" i="12"/>
  <c r="R15" i="12" s="1"/>
  <c r="F11" i="12"/>
  <c r="F12" i="12" s="1"/>
  <c r="R10" i="12"/>
  <c r="R12" i="12" s="1"/>
  <c r="F8" i="12"/>
  <c r="F9" i="12" s="1"/>
  <c r="R7" i="12"/>
  <c r="R9" i="12" s="1"/>
  <c r="P15" i="12"/>
  <c r="L12" i="12"/>
  <c r="L15" i="12"/>
  <c r="L18" i="12"/>
  <c r="L21" i="12"/>
  <c r="H12" i="12"/>
  <c r="H15" i="12"/>
  <c r="H18" i="12"/>
  <c r="H21" i="12"/>
  <c r="AA14" i="10"/>
  <c r="Y14" i="10"/>
  <c r="W14" i="10"/>
  <c r="U14" i="10"/>
  <c r="S14" i="10"/>
  <c r="Q17" i="10"/>
  <c r="AB17" i="10"/>
  <c r="Z17" i="10"/>
  <c r="X17" i="10"/>
  <c r="V17" i="10"/>
  <c r="T17" i="10"/>
  <c r="R17" i="10"/>
  <c r="Q20" i="10"/>
  <c r="AB20" i="10"/>
  <c r="Z20" i="10"/>
  <c r="X20" i="10"/>
  <c r="V20" i="10"/>
  <c r="T20" i="10"/>
  <c r="R20" i="10"/>
  <c r="AB14" i="10"/>
  <c r="Z14" i="10"/>
  <c r="X14" i="10"/>
  <c r="V14" i="10"/>
  <c r="T14" i="10"/>
  <c r="R14" i="10"/>
  <c r="Q16" i="10"/>
  <c r="AA17" i="10"/>
  <c r="Y17" i="10"/>
  <c r="W17" i="10"/>
  <c r="U17" i="10"/>
  <c r="S17" i="10"/>
  <c r="Q19" i="10"/>
  <c r="Q21" i="10" s="1"/>
  <c r="AA20" i="10"/>
  <c r="Y20" i="10"/>
  <c r="W20" i="10"/>
  <c r="U20" i="10"/>
  <c r="S20" i="10"/>
  <c r="Q18" i="10"/>
  <c r="Q8" i="10"/>
  <c r="AA8" i="10"/>
  <c r="Y8" i="10"/>
  <c r="W8" i="10"/>
  <c r="U8" i="10"/>
  <c r="S8" i="10"/>
  <c r="Q10" i="10"/>
  <c r="AA11" i="10"/>
  <c r="Y11" i="10"/>
  <c r="W11" i="10"/>
  <c r="U11" i="10"/>
  <c r="S11" i="10"/>
  <c r="Q13" i="10"/>
  <c r="AB8" i="10"/>
  <c r="Z8" i="10"/>
  <c r="X8" i="10"/>
  <c r="V8" i="10"/>
  <c r="T8" i="10"/>
  <c r="R8" i="10"/>
  <c r="Q11" i="10"/>
  <c r="AB11" i="10"/>
  <c r="Z11" i="10"/>
  <c r="X11" i="10"/>
  <c r="V11" i="10"/>
  <c r="T11" i="10"/>
  <c r="R11" i="10"/>
  <c r="Q14" i="10"/>
  <c r="Q12" i="10"/>
  <c r="P6" i="10"/>
  <c r="L6" i="10"/>
  <c r="H6" i="10"/>
  <c r="E13" i="10"/>
  <c r="M13" i="10"/>
  <c r="I13" i="10"/>
  <c r="E14" i="10"/>
  <c r="E17" i="10"/>
  <c r="O16" i="10"/>
  <c r="K16" i="10"/>
  <c r="G16" i="10"/>
  <c r="E20" i="10"/>
  <c r="M19" i="10"/>
  <c r="I19" i="10"/>
  <c r="Q7" i="10"/>
  <c r="Q9" i="10" s="1"/>
  <c r="N6" i="10"/>
  <c r="J6" i="10"/>
  <c r="F6" i="10"/>
  <c r="O13" i="10"/>
  <c r="K13" i="10"/>
  <c r="G13" i="10"/>
  <c r="E16" i="10"/>
  <c r="E18" i="10" s="1"/>
  <c r="M16" i="10"/>
  <c r="I16" i="10"/>
  <c r="E19" i="10"/>
  <c r="O19" i="10"/>
  <c r="K19" i="10"/>
  <c r="G19" i="10"/>
  <c r="O6" i="10"/>
  <c r="M6" i="10"/>
  <c r="K6" i="10"/>
  <c r="I6" i="10"/>
  <c r="G6" i="10"/>
  <c r="P16" i="10"/>
  <c r="N16" i="10"/>
  <c r="L16" i="10"/>
  <c r="J16" i="10"/>
  <c r="H16" i="10"/>
  <c r="F16" i="10"/>
  <c r="P13" i="10"/>
  <c r="N13" i="10"/>
  <c r="L13" i="10"/>
  <c r="J13" i="10"/>
  <c r="H13" i="10"/>
  <c r="F13" i="10"/>
  <c r="P19" i="10"/>
  <c r="N19" i="10"/>
  <c r="L19" i="10"/>
  <c r="J19" i="10"/>
  <c r="H19" i="10"/>
  <c r="F19" i="10"/>
  <c r="E21" i="10"/>
  <c r="E11" i="10"/>
  <c r="O10" i="10"/>
  <c r="M10" i="10"/>
  <c r="K10" i="10"/>
  <c r="I10" i="10"/>
  <c r="G10" i="10"/>
  <c r="E10" i="10"/>
  <c r="P10" i="10"/>
  <c r="N10" i="10"/>
  <c r="L10" i="10"/>
  <c r="J10" i="10"/>
  <c r="H10" i="10"/>
  <c r="F10" i="10"/>
  <c r="E12" i="10"/>
  <c r="E9" i="10"/>
  <c r="S13" i="10" l="1"/>
  <c r="S15" i="10" s="1"/>
  <c r="S19" i="10"/>
  <c r="S21" i="10" s="1"/>
  <c r="S16" i="10"/>
  <c r="S18" i="10" s="1"/>
  <c r="W13" i="10"/>
  <c r="W15" i="10" s="1"/>
  <c r="W19" i="10"/>
  <c r="W21" i="10" s="1"/>
  <c r="W16" i="10"/>
  <c r="W18" i="10" s="1"/>
  <c r="AA13" i="10"/>
  <c r="AA15" i="10" s="1"/>
  <c r="AA19" i="10"/>
  <c r="AA21" i="10" s="1"/>
  <c r="AA16" i="10"/>
  <c r="AA18" i="10" s="1"/>
  <c r="V10" i="10"/>
  <c r="V12" i="10" s="1"/>
  <c r="V19" i="10"/>
  <c r="V21" i="10" s="1"/>
  <c r="V16" i="10"/>
  <c r="V18" i="10" s="1"/>
  <c r="V13" i="10"/>
  <c r="V15" i="10" s="1"/>
  <c r="X19" i="10"/>
  <c r="X21" i="10" s="1"/>
  <c r="X16" i="10"/>
  <c r="X18" i="10" s="1"/>
  <c r="X13" i="10"/>
  <c r="X15" i="10" s="1"/>
  <c r="U13" i="10"/>
  <c r="U15" i="10" s="1"/>
  <c r="U19" i="10"/>
  <c r="U21" i="10" s="1"/>
  <c r="U16" i="10"/>
  <c r="U18" i="10" s="1"/>
  <c r="Y13" i="10"/>
  <c r="Y15" i="10" s="1"/>
  <c r="Y19" i="10"/>
  <c r="Y21" i="10" s="1"/>
  <c r="Y16" i="10"/>
  <c r="Y18" i="10" s="1"/>
  <c r="R10" i="10"/>
  <c r="R12" i="10" s="1"/>
  <c r="R19" i="10"/>
  <c r="R21" i="10" s="1"/>
  <c r="R16" i="10"/>
  <c r="R18" i="10" s="1"/>
  <c r="R13" i="10"/>
  <c r="R15" i="10" s="1"/>
  <c r="Z19" i="10"/>
  <c r="Z21" i="10" s="1"/>
  <c r="Z16" i="10"/>
  <c r="Z18" i="10" s="1"/>
  <c r="Z13" i="10"/>
  <c r="Z15" i="10" s="1"/>
  <c r="T10" i="10"/>
  <c r="T19" i="10"/>
  <c r="T21" i="10" s="1"/>
  <c r="T16" i="10"/>
  <c r="T18" i="10" s="1"/>
  <c r="T13" i="10"/>
  <c r="T15" i="10" s="1"/>
  <c r="AB19" i="10"/>
  <c r="AB21" i="10" s="1"/>
  <c r="AB16" i="10"/>
  <c r="AB18" i="10" s="1"/>
  <c r="AB13" i="10"/>
  <c r="AB15" i="10" s="1"/>
  <c r="U7" i="10"/>
  <c r="U9" i="10" s="1"/>
  <c r="U10" i="10"/>
  <c r="U12" i="10" s="1"/>
  <c r="Y10" i="10"/>
  <c r="Y12" i="10" s="1"/>
  <c r="Y7" i="10"/>
  <c r="Y9" i="10" s="1"/>
  <c r="Z10" i="10"/>
  <c r="Z12" i="10" s="1"/>
  <c r="Z7" i="10"/>
  <c r="Z9" i="10" s="1"/>
  <c r="T12" i="10"/>
  <c r="AB10" i="10"/>
  <c r="AB12" i="10" s="1"/>
  <c r="AB7" i="10"/>
  <c r="AB9" i="10" s="1"/>
  <c r="S7" i="10"/>
  <c r="S9" i="10" s="1"/>
  <c r="S10" i="10"/>
  <c r="S12" i="10" s="1"/>
  <c r="W7" i="10"/>
  <c r="W9" i="10" s="1"/>
  <c r="W10" i="10"/>
  <c r="W12" i="10" s="1"/>
  <c r="AA10" i="10"/>
  <c r="AA12" i="10" s="1"/>
  <c r="AA7" i="10"/>
  <c r="AA9" i="10" s="1"/>
  <c r="X10" i="10"/>
  <c r="X12" i="10" s="1"/>
  <c r="X7" i="10"/>
  <c r="X9" i="10" s="1"/>
  <c r="Q15" i="10"/>
  <c r="F20" i="10"/>
  <c r="F14" i="10"/>
  <c r="F8" i="10"/>
  <c r="F9" i="10" s="1"/>
  <c r="R7" i="10"/>
  <c r="R9" i="10" s="1"/>
  <c r="F17" i="10"/>
  <c r="F11" i="10"/>
  <c r="N20" i="10"/>
  <c r="N21" i="10" s="1"/>
  <c r="N14" i="10"/>
  <c r="N8" i="10"/>
  <c r="N9" i="10" s="1"/>
  <c r="N17" i="10"/>
  <c r="N11" i="10"/>
  <c r="N12" i="10" s="1"/>
  <c r="E15" i="10"/>
  <c r="L17" i="10"/>
  <c r="L18" i="10" s="1"/>
  <c r="L11" i="10"/>
  <c r="L12" i="10" s="1"/>
  <c r="L20" i="10"/>
  <c r="L21" i="10" s="1"/>
  <c r="L14" i="10"/>
  <c r="L15" i="10" s="1"/>
  <c r="L8" i="10"/>
  <c r="L9" i="10" s="1"/>
  <c r="F12" i="10"/>
  <c r="F21" i="10"/>
  <c r="F15" i="10"/>
  <c r="N15" i="10"/>
  <c r="F18" i="10"/>
  <c r="N18" i="10"/>
  <c r="J20" i="10"/>
  <c r="J21" i="10" s="1"/>
  <c r="J14" i="10"/>
  <c r="J15" i="10" s="1"/>
  <c r="J8" i="10"/>
  <c r="J9" i="10" s="1"/>
  <c r="V7" i="10"/>
  <c r="V9" i="10" s="1"/>
  <c r="J17" i="10"/>
  <c r="J18" i="10" s="1"/>
  <c r="J11" i="10"/>
  <c r="J12" i="10" s="1"/>
  <c r="H17" i="10"/>
  <c r="H18" i="10" s="1"/>
  <c r="H11" i="10"/>
  <c r="H12" i="10" s="1"/>
  <c r="T7" i="10"/>
  <c r="T9" i="10" s="1"/>
  <c r="H20" i="10"/>
  <c r="H21" i="10" s="1"/>
  <c r="H14" i="10"/>
  <c r="H15" i="10" s="1"/>
  <c r="H8" i="10"/>
  <c r="H9" i="10" s="1"/>
  <c r="P17" i="10"/>
  <c r="P18" i="10" s="1"/>
  <c r="P11" i="10"/>
  <c r="P12" i="10" s="1"/>
  <c r="P20" i="10"/>
  <c r="P21" i="10" s="1"/>
  <c r="P14" i="10"/>
  <c r="P15" i="10" s="1"/>
  <c r="P8" i="10"/>
  <c r="P9" i="10" s="1"/>
  <c r="G20" i="10"/>
  <c r="G21" i="10" s="1"/>
  <c r="G14" i="10"/>
  <c r="G15" i="10" s="1"/>
  <c r="G11" i="10"/>
  <c r="G12" i="10" s="1"/>
  <c r="G8" i="10"/>
  <c r="G9" i="10" s="1"/>
  <c r="G17" i="10"/>
  <c r="G18" i="10" s="1"/>
  <c r="K20" i="10"/>
  <c r="K21" i="10" s="1"/>
  <c r="K14" i="10"/>
  <c r="K15" i="10" s="1"/>
  <c r="K8" i="10"/>
  <c r="K9" i="10" s="1"/>
  <c r="K17" i="10"/>
  <c r="K18" i="10" s="1"/>
  <c r="K11" i="10"/>
  <c r="K12" i="10" s="1"/>
  <c r="O20" i="10"/>
  <c r="O21" i="10" s="1"/>
  <c r="O14" i="10"/>
  <c r="O15" i="10" s="1"/>
  <c r="O8" i="10"/>
  <c r="O9" i="10" s="1"/>
  <c r="O17" i="10"/>
  <c r="O18" i="10" s="1"/>
  <c r="O11" i="10"/>
  <c r="O12" i="10" s="1"/>
  <c r="I20" i="10"/>
  <c r="I21" i="10" s="1"/>
  <c r="I14" i="10"/>
  <c r="I15" i="10" s="1"/>
  <c r="I8" i="10"/>
  <c r="I9" i="10" s="1"/>
  <c r="I17" i="10"/>
  <c r="I18" i="10" s="1"/>
  <c r="I11" i="10"/>
  <c r="I12" i="10" s="1"/>
  <c r="M20" i="10"/>
  <c r="M21" i="10" s="1"/>
  <c r="M14" i="10"/>
  <c r="M15" i="10" s="1"/>
  <c r="M8" i="10"/>
  <c r="M9" i="10" s="1"/>
  <c r="M17" i="10"/>
  <c r="M18" i="10" s="1"/>
  <c r="M11" i="10"/>
  <c r="M12" i="10" s="1"/>
</calcChain>
</file>

<file path=xl/sharedStrings.xml><?xml version="1.0" encoding="utf-8"?>
<sst xmlns="http://schemas.openxmlformats.org/spreadsheetml/2006/main" count="452" uniqueCount="126">
  <si>
    <t>EUREX.FDX</t>
  </si>
  <si>
    <t>OP.1</t>
  </si>
  <si>
    <t>OP.2</t>
  </si>
  <si>
    <t>OP.3</t>
  </si>
  <si>
    <t>OP.4</t>
  </si>
  <si>
    <t>OP.5</t>
  </si>
  <si>
    <t>OP.6</t>
  </si>
  <si>
    <t>OP.7</t>
  </si>
  <si>
    <t>OP.8</t>
  </si>
  <si>
    <t>OP.9</t>
  </si>
  <si>
    <t>Lotes a favor</t>
  </si>
  <si>
    <t>Lotes en contra</t>
  </si>
  <si>
    <t>ÍNDICES FUTUROS</t>
  </si>
  <si>
    <t>Instrumento</t>
  </si>
  <si>
    <t>Abreviatura del CFD</t>
  </si>
  <si>
    <t>Tamaño Mínimo</t>
  </si>
  <si>
    <t>Valor del Punto</t>
  </si>
  <si>
    <t>Horario Operativo</t>
  </si>
  <si>
    <t>Garantías por lote</t>
  </si>
  <si>
    <t>AEX / Future</t>
  </si>
  <si>
    <t>Ams.AEX</t>
  </si>
  <si>
    <t>0.01 Lot</t>
  </si>
  <si>
    <t>200 EUR</t>
  </si>
  <si>
    <t>08:00 - 22:00</t>
  </si>
  <si>
    <t>380.00 EUR</t>
  </si>
  <si>
    <t>CAC 40 / Future</t>
  </si>
  <si>
    <t>Par.FCE</t>
  </si>
  <si>
    <t>10 EUR</t>
  </si>
  <si>
    <t>275.00 EUR</t>
  </si>
  <si>
    <t>DAX / Future</t>
  </si>
  <si>
    <t>25 EUR</t>
  </si>
  <si>
    <t>1847 EUR</t>
  </si>
  <si>
    <t>DJ / Future</t>
  </si>
  <si>
    <t>CBOT.YM</t>
  </si>
  <si>
    <t>5 USD</t>
  </si>
  <si>
    <t>00:00 – 22:15 22:30 – 23:30</t>
  </si>
  <si>
    <t>429.00 USD</t>
  </si>
  <si>
    <t>EUROSTOXX 50 / Future</t>
  </si>
  <si>
    <t>EUREX.STXE</t>
  </si>
  <si>
    <t>240,8 EUR</t>
  </si>
  <si>
    <t>FTSE 100 / Future</t>
  </si>
  <si>
    <t>LIFFE.FFI</t>
  </si>
  <si>
    <t>10 GBP</t>
  </si>
  <si>
    <t>09:00 - 22:00</t>
  </si>
  <si>
    <t>275.00 GBP</t>
  </si>
  <si>
    <t>IBEX / Future</t>
  </si>
  <si>
    <t>MEFF.MFXI</t>
  </si>
  <si>
    <t>09:00 - 20:00</t>
  </si>
  <si>
    <t>900.00 EUR</t>
  </si>
  <si>
    <t>MIB / Future</t>
  </si>
  <si>
    <t>Mil.IFS</t>
  </si>
  <si>
    <t>5 EUR</t>
  </si>
  <si>
    <t>09:00 - 17:40</t>
  </si>
  <si>
    <t>954.78 EUR</t>
  </si>
  <si>
    <t>NASDAQ 100 / Future</t>
  </si>
  <si>
    <t>CME.NQ</t>
  </si>
  <si>
    <t>20 USD</t>
  </si>
  <si>
    <t>396.00 USD</t>
  </si>
  <si>
    <t>S&amp;P 500 / Future</t>
  </si>
  <si>
    <t>CME.ES</t>
  </si>
  <si>
    <t>50 USD</t>
  </si>
  <si>
    <t>506.00 USD</t>
  </si>
  <si>
    <t>SMI / Future</t>
  </si>
  <si>
    <t>EUREX.FSMI</t>
  </si>
  <si>
    <t>10 CHF</t>
  </si>
  <si>
    <t>08:00 - 17:30</t>
  </si>
  <si>
    <t>680,1 CHF</t>
  </si>
  <si>
    <t>Materias Primas-CFDs Futuros</t>
  </si>
  <si>
    <t>Tamaño minimo</t>
  </si>
  <si>
    <t>Valor del tick</t>
  </si>
  <si>
    <t>Tamaño del tick</t>
  </si>
  <si>
    <t>Horario operativo</t>
  </si>
  <si>
    <t>USCRUDEOIL</t>
  </si>
  <si>
    <t>NYMEX.CL</t>
  </si>
  <si>
    <t>0.10 Lot</t>
  </si>
  <si>
    <t>00:00 - 20:15</t>
  </si>
  <si>
    <t>489,5 USD</t>
  </si>
  <si>
    <t>Gas Natural</t>
  </si>
  <si>
    <t>NYMEX.NG</t>
  </si>
  <si>
    <t>00:00 - 23:15</t>
  </si>
  <si>
    <t>298,1 USD</t>
  </si>
  <si>
    <t>Maiz</t>
  </si>
  <si>
    <t>CBOT.C</t>
  </si>
  <si>
    <t>02:00 - 20:15</t>
  </si>
  <si>
    <t>137,5 USD</t>
  </si>
  <si>
    <t>Trigo</t>
  </si>
  <si>
    <t>CBOT.W</t>
  </si>
  <si>
    <t>143 USD</t>
  </si>
  <si>
    <t>Entradas</t>
  </si>
  <si>
    <t>OP.10</t>
  </si>
  <si>
    <t>OP.11</t>
  </si>
  <si>
    <t>OP.12</t>
  </si>
  <si>
    <t>DAX</t>
  </si>
  <si>
    <t>Indice</t>
  </si>
  <si>
    <t>Euro/punto</t>
  </si>
  <si>
    <t>FTSE</t>
  </si>
  <si>
    <t>CAC</t>
  </si>
  <si>
    <t>SP500</t>
  </si>
  <si>
    <r>
      <t>A favor (</t>
    </r>
    <r>
      <rPr>
        <sz val="11"/>
        <color theme="1"/>
        <rFont val="Calibri"/>
        <family val="2"/>
      </rPr>
      <t>€)</t>
    </r>
  </si>
  <si>
    <t>En contra (€)</t>
  </si>
  <si>
    <t>Total (€)</t>
  </si>
  <si>
    <t>En contra(€)</t>
  </si>
  <si>
    <t>Total(€)</t>
  </si>
  <si>
    <t>A favor(€)</t>
  </si>
  <si>
    <r>
      <t>A favor(</t>
    </r>
    <r>
      <rPr>
        <sz val="11"/>
        <color theme="1"/>
        <rFont val="Calibri"/>
        <family val="2"/>
      </rPr>
      <t>$</t>
    </r>
    <r>
      <rPr>
        <sz val="11"/>
        <color theme="1"/>
        <rFont val="Calibri"/>
        <family val="2"/>
        <scheme val="minor"/>
      </rPr>
      <t>)</t>
    </r>
  </si>
  <si>
    <t>En contra($)</t>
  </si>
  <si>
    <t>Total($)</t>
  </si>
  <si>
    <r>
      <t>A favor (</t>
    </r>
    <r>
      <rPr>
        <sz val="11"/>
        <color theme="1"/>
        <rFont val="Calibri"/>
        <family val="2"/>
      </rPr>
      <t>£</t>
    </r>
    <r>
      <rPr>
        <sz val="11"/>
        <color theme="1"/>
        <rFont val="Calibri"/>
        <family val="2"/>
        <scheme val="minor"/>
      </rPr>
      <t>)</t>
    </r>
  </si>
  <si>
    <t>En contra(£)</t>
  </si>
  <si>
    <t>Total(£)</t>
  </si>
  <si>
    <t>NASDAQ</t>
  </si>
  <si>
    <t>Operaciones</t>
  </si>
  <si>
    <t>CALCULOS LOTAJES/EUROS</t>
  </si>
  <si>
    <t>*Notas:</t>
  </si>
  <si>
    <r>
      <rPr>
        <b/>
        <sz val="11"/>
        <color theme="1"/>
        <rFont val="Calibri"/>
        <family val="2"/>
      </rPr>
      <t>€</t>
    </r>
    <r>
      <rPr>
        <b/>
        <sz val="11"/>
        <color theme="1"/>
        <rFont val="Calibri"/>
        <family val="2"/>
        <scheme val="minor"/>
      </rPr>
      <t>/punto</t>
    </r>
  </si>
  <si>
    <r>
      <rPr>
        <b/>
        <sz val="11"/>
        <color theme="1"/>
        <rFont val="Calibri"/>
        <family val="2"/>
      </rPr>
      <t>$</t>
    </r>
    <r>
      <rPr>
        <b/>
        <sz val="11"/>
        <color theme="1"/>
        <rFont val="Calibri"/>
        <family val="2"/>
        <scheme val="minor"/>
      </rPr>
      <t>/punto</t>
    </r>
  </si>
  <si>
    <t>El valor del euro/punto depende del BROKER, por tanto es ajustable (en este caso es Hanseatic Broker House).</t>
  </si>
  <si>
    <r>
      <rPr>
        <b/>
        <sz val="11"/>
        <color theme="1"/>
        <rFont val="Calibri"/>
        <family val="2"/>
      </rPr>
      <t>£</t>
    </r>
    <r>
      <rPr>
        <b/>
        <sz val="11"/>
        <color theme="1"/>
        <rFont val="Calibri"/>
        <family val="2"/>
        <scheme val="minor"/>
      </rPr>
      <t>/punto</t>
    </r>
  </si>
  <si>
    <t>Distancia (puntos)</t>
  </si>
  <si>
    <t>En caso de tocar lado contrario de la cobertura (perdida máxima)</t>
  </si>
  <si>
    <t>CALCULOS COBERTURAS/LOTAJES/EUROS</t>
  </si>
  <si>
    <t>El valor de la distancia (D) es ajustable, según experiencia en cada activo.</t>
  </si>
  <si>
    <t>Coberturtas a una distancia (D), TP=3D y SL= 4D.</t>
  </si>
  <si>
    <t>La operación inicial OP.1 tiene igualmente TP=3D y SL= 4D.</t>
  </si>
  <si>
    <t>En caso de tocar lado contrario de la cobertura (pérdida máxima)</t>
  </si>
  <si>
    <t>HANSEATIC BROKER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</si>
</sst>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4" xfId="0" applyFont="1" applyFill="1" applyBorder="1"/>
    <xf numFmtId="0" fontId="1" fillId="4" borderId="6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0" fillId="0" borderId="2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1" fillId="0" borderId="8" xfId="0" quotePrefix="1" applyFont="1" applyBorder="1" applyAlignment="1">
      <alignment horizontal="center"/>
    </xf>
    <xf numFmtId="0" fontId="5" fillId="0" borderId="0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9"/>
  <sheetViews>
    <sheetView zoomScale="85" zoomScaleNormal="85" workbookViewId="0">
      <selection activeCell="Q6" sqref="Q6"/>
    </sheetView>
  </sheetViews>
  <sheetFormatPr baseColWidth="10" defaultRowHeight="15" x14ac:dyDescent="0.25"/>
  <cols>
    <col min="1" max="1" width="1.28515625" customWidth="1"/>
    <col min="2" max="2" width="22.5703125" bestFit="1" customWidth="1"/>
    <col min="3" max="3" width="11.42578125" customWidth="1"/>
    <col min="4" max="4" width="16" bestFit="1" customWidth="1"/>
    <col min="5" max="5" width="6.140625" bestFit="1" customWidth="1"/>
    <col min="6" max="6" width="5.140625" bestFit="1" customWidth="1"/>
    <col min="7" max="7" width="6.140625" bestFit="1" customWidth="1"/>
    <col min="8" max="9" width="7.140625" bestFit="1" customWidth="1"/>
    <col min="10" max="11" width="6.140625" bestFit="1" customWidth="1"/>
    <col min="12" max="12" width="7.140625" bestFit="1" customWidth="1"/>
    <col min="13" max="13" width="6.140625" bestFit="1" customWidth="1"/>
    <col min="14" max="14" width="7.140625" bestFit="1" customWidth="1"/>
    <col min="15" max="16" width="8.140625" bestFit="1" customWidth="1"/>
    <col min="17" max="17" width="5.140625" bestFit="1" customWidth="1"/>
    <col min="18" max="18" width="6.85546875" bestFit="1" customWidth="1"/>
    <col min="19" max="19" width="5.85546875" bestFit="1" customWidth="1"/>
    <col min="20" max="20" width="6.85546875" bestFit="1" customWidth="1"/>
    <col min="21" max="22" width="7.85546875" bestFit="1" customWidth="1"/>
    <col min="23" max="24" width="6.85546875" bestFit="1" customWidth="1"/>
    <col min="25" max="25" width="7.85546875" bestFit="1" customWidth="1"/>
    <col min="26" max="26" width="6.85546875" bestFit="1" customWidth="1"/>
    <col min="27" max="27" width="7.85546875" bestFit="1" customWidth="1"/>
    <col min="28" max="28" width="8.140625" bestFit="1" customWidth="1"/>
  </cols>
  <sheetData>
    <row r="1" spans="2:28" ht="15.75" thickBot="1" x14ac:dyDescent="0.3"/>
    <row r="2" spans="2:28" ht="15.75" thickBot="1" x14ac:dyDescent="0.3">
      <c r="C2" s="1"/>
      <c r="D2" s="56" t="s">
        <v>112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1"/>
      <c r="R2" s="1"/>
    </row>
    <row r="3" spans="2:28" x14ac:dyDescent="0.25">
      <c r="C3" s="1"/>
      <c r="D3" s="35" t="s">
        <v>111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89</v>
      </c>
      <c r="O3" s="10" t="s">
        <v>90</v>
      </c>
      <c r="P3" s="11" t="s">
        <v>91</v>
      </c>
    </row>
    <row r="4" spans="2:28" ht="15.75" thickBot="1" x14ac:dyDescent="0.3">
      <c r="C4" s="1"/>
      <c r="D4" s="24" t="s">
        <v>88</v>
      </c>
      <c r="E4" s="4">
        <v>0.01</v>
      </c>
      <c r="F4" s="4">
        <v>0.02</v>
      </c>
      <c r="G4" s="4">
        <v>0.02</v>
      </c>
      <c r="H4" s="4">
        <v>0.03</v>
      </c>
      <c r="I4" s="4">
        <v>0.04</v>
      </c>
      <c r="J4" s="4">
        <v>0.05</v>
      </c>
      <c r="K4" s="4">
        <v>7.0000000000000007E-2</v>
      </c>
      <c r="L4" s="4">
        <v>0.09</v>
      </c>
      <c r="M4" s="4">
        <v>0.12</v>
      </c>
      <c r="N4" s="15">
        <v>0.16</v>
      </c>
      <c r="O4" s="4">
        <v>0.21</v>
      </c>
      <c r="P4" s="13">
        <v>0.28000000000000003</v>
      </c>
      <c r="Q4" s="1"/>
      <c r="R4" s="1"/>
    </row>
    <row r="5" spans="2:28" ht="15.75" thickBot="1" x14ac:dyDescent="0.3">
      <c r="C5" s="1"/>
      <c r="D5" s="24" t="s">
        <v>10</v>
      </c>
      <c r="E5" s="3">
        <f>E4</f>
        <v>0.01</v>
      </c>
      <c r="F5" s="3">
        <f>F4</f>
        <v>0.02</v>
      </c>
      <c r="G5" s="3">
        <f>G4+E4</f>
        <v>0.03</v>
      </c>
      <c r="H5" s="3">
        <f>H4+F4</f>
        <v>0.05</v>
      </c>
      <c r="I5" s="3">
        <f>I4+G4+E4</f>
        <v>6.9999999999999993E-2</v>
      </c>
      <c r="J5" s="3">
        <f>J4+H4+F4</f>
        <v>0.1</v>
      </c>
      <c r="K5" s="3">
        <f>K4+I4+G4+E4</f>
        <v>0.14000000000000001</v>
      </c>
      <c r="L5" s="3">
        <f>L4+J4+H4+F4</f>
        <v>0.19</v>
      </c>
      <c r="M5" s="3">
        <f>M4+K4+I4+G4+E4</f>
        <v>0.26</v>
      </c>
      <c r="N5" s="3">
        <f>N4+L4+J4+H4+F4</f>
        <v>0.35</v>
      </c>
      <c r="O5" s="3">
        <f>O4+M4+K4+I4+G4+E4</f>
        <v>0.47</v>
      </c>
      <c r="P5" s="7">
        <f>P4+N4+L4+J4+H4+F4</f>
        <v>0.63000000000000012</v>
      </c>
      <c r="Q5" s="59" t="s">
        <v>124</v>
      </c>
      <c r="R5" s="60"/>
      <c r="S5" s="60"/>
      <c r="T5" s="60"/>
      <c r="U5" s="60"/>
      <c r="V5" s="60"/>
      <c r="W5" s="60"/>
      <c r="X5" s="60"/>
      <c r="Y5" s="60"/>
      <c r="Z5" s="60"/>
      <c r="AA5" s="60"/>
      <c r="AB5" s="61"/>
    </row>
    <row r="6" spans="2:28" ht="15.75" thickBot="1" x14ac:dyDescent="0.3">
      <c r="C6" s="1"/>
      <c r="D6" s="25" t="s">
        <v>11</v>
      </c>
      <c r="E6" s="8">
        <f>0</f>
        <v>0</v>
      </c>
      <c r="F6" s="8">
        <f t="shared" ref="F6:P6" si="0">E5</f>
        <v>0.01</v>
      </c>
      <c r="G6" s="8">
        <f t="shared" si="0"/>
        <v>0.02</v>
      </c>
      <c r="H6" s="8">
        <f t="shared" si="0"/>
        <v>0.03</v>
      </c>
      <c r="I6" s="8">
        <f t="shared" si="0"/>
        <v>0.05</v>
      </c>
      <c r="J6" s="8">
        <f t="shared" si="0"/>
        <v>6.9999999999999993E-2</v>
      </c>
      <c r="K6" s="8">
        <f t="shared" si="0"/>
        <v>0.1</v>
      </c>
      <c r="L6" s="8">
        <f t="shared" si="0"/>
        <v>0.14000000000000001</v>
      </c>
      <c r="M6" s="8">
        <f t="shared" si="0"/>
        <v>0.19</v>
      </c>
      <c r="N6" s="8">
        <f t="shared" si="0"/>
        <v>0.26</v>
      </c>
      <c r="O6" s="8">
        <f t="shared" si="0"/>
        <v>0.35</v>
      </c>
      <c r="P6" s="9">
        <f t="shared" si="0"/>
        <v>0.47</v>
      </c>
      <c r="Q6" s="10" t="s">
        <v>1</v>
      </c>
      <c r="R6" s="10" t="s">
        <v>2</v>
      </c>
      <c r="S6" s="10" t="s">
        <v>3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8</v>
      </c>
      <c r="Y6" s="10" t="s">
        <v>9</v>
      </c>
      <c r="Z6" s="10" t="s">
        <v>89</v>
      </c>
      <c r="AA6" s="10" t="s">
        <v>90</v>
      </c>
      <c r="AB6" s="11" t="s">
        <v>91</v>
      </c>
    </row>
    <row r="7" spans="2:28" x14ac:dyDescent="0.25">
      <c r="B7" s="36" t="s">
        <v>93</v>
      </c>
      <c r="C7" s="37" t="s">
        <v>92</v>
      </c>
      <c r="D7" s="29" t="s">
        <v>98</v>
      </c>
      <c r="E7" s="31">
        <f t="shared" ref="E7:P7" si="1">3*$C$9*$C$8*E5</f>
        <v>26.25</v>
      </c>
      <c r="F7" s="31">
        <f t="shared" si="1"/>
        <v>52.5</v>
      </c>
      <c r="G7" s="31">
        <f t="shared" si="1"/>
        <v>78.75</v>
      </c>
      <c r="H7" s="31">
        <f t="shared" si="1"/>
        <v>131.25</v>
      </c>
      <c r="I7" s="31">
        <f t="shared" si="1"/>
        <v>183.74999999999997</v>
      </c>
      <c r="J7" s="31">
        <f t="shared" si="1"/>
        <v>262.5</v>
      </c>
      <c r="K7" s="31">
        <f t="shared" si="1"/>
        <v>367.50000000000006</v>
      </c>
      <c r="L7" s="31">
        <f t="shared" si="1"/>
        <v>498.75</v>
      </c>
      <c r="M7" s="31">
        <f t="shared" si="1"/>
        <v>682.5</v>
      </c>
      <c r="N7" s="31">
        <f t="shared" si="1"/>
        <v>918.74999999999989</v>
      </c>
      <c r="O7" s="31">
        <f t="shared" si="1"/>
        <v>1233.75</v>
      </c>
      <c r="P7" s="41">
        <f t="shared" si="1"/>
        <v>1653.7500000000002</v>
      </c>
      <c r="Q7" s="24">
        <f t="shared" ref="Q7:AB7" si="2">3*$C$9*$C$8*E6</f>
        <v>0</v>
      </c>
      <c r="R7" s="30">
        <f t="shared" si="2"/>
        <v>26.25</v>
      </c>
      <c r="S7" s="30">
        <f t="shared" si="2"/>
        <v>52.5</v>
      </c>
      <c r="T7" s="30">
        <f t="shared" si="2"/>
        <v>78.75</v>
      </c>
      <c r="U7" s="30">
        <f t="shared" si="2"/>
        <v>131.25</v>
      </c>
      <c r="V7" s="30">
        <f t="shared" si="2"/>
        <v>183.74999999999997</v>
      </c>
      <c r="W7" s="30">
        <f t="shared" si="2"/>
        <v>262.5</v>
      </c>
      <c r="X7" s="30">
        <f t="shared" si="2"/>
        <v>367.50000000000006</v>
      </c>
      <c r="Y7" s="30">
        <f t="shared" si="2"/>
        <v>498.75</v>
      </c>
      <c r="Z7" s="30">
        <f t="shared" si="2"/>
        <v>682.5</v>
      </c>
      <c r="AA7" s="30">
        <f t="shared" si="2"/>
        <v>918.74999999999989</v>
      </c>
      <c r="AB7" s="32">
        <f t="shared" si="2"/>
        <v>1233.75</v>
      </c>
    </row>
    <row r="8" spans="2:28" x14ac:dyDescent="0.25">
      <c r="B8" s="12" t="s">
        <v>94</v>
      </c>
      <c r="C8" s="32">
        <v>25</v>
      </c>
      <c r="D8" s="27" t="s">
        <v>99</v>
      </c>
      <c r="E8" s="30">
        <f t="shared" ref="E8:P8" si="3">4*$C$9*$C$8*E6</f>
        <v>0</v>
      </c>
      <c r="F8" s="30">
        <f t="shared" si="3"/>
        <v>35</v>
      </c>
      <c r="G8" s="30">
        <f t="shared" si="3"/>
        <v>70</v>
      </c>
      <c r="H8" s="30">
        <f t="shared" si="3"/>
        <v>105</v>
      </c>
      <c r="I8" s="30">
        <f t="shared" si="3"/>
        <v>175</v>
      </c>
      <c r="J8" s="30">
        <f t="shared" si="3"/>
        <v>244.99999999999997</v>
      </c>
      <c r="K8" s="30">
        <f t="shared" si="3"/>
        <v>350</v>
      </c>
      <c r="L8" s="30">
        <f t="shared" si="3"/>
        <v>490.00000000000006</v>
      </c>
      <c r="M8" s="30">
        <f t="shared" si="3"/>
        <v>665</v>
      </c>
      <c r="N8" s="30">
        <f t="shared" si="3"/>
        <v>910</v>
      </c>
      <c r="O8" s="30">
        <f t="shared" si="3"/>
        <v>1225</v>
      </c>
      <c r="P8" s="42">
        <f t="shared" si="3"/>
        <v>1645</v>
      </c>
      <c r="Q8" s="24">
        <f t="shared" ref="Q8:AB8" si="4">4*$C$9*$C$8*E5</f>
        <v>35</v>
      </c>
      <c r="R8" s="30">
        <f t="shared" si="4"/>
        <v>70</v>
      </c>
      <c r="S8" s="30">
        <f t="shared" si="4"/>
        <v>105</v>
      </c>
      <c r="T8" s="30">
        <f t="shared" si="4"/>
        <v>175</v>
      </c>
      <c r="U8" s="30">
        <f t="shared" si="4"/>
        <v>244.99999999999997</v>
      </c>
      <c r="V8" s="30">
        <f t="shared" si="4"/>
        <v>350</v>
      </c>
      <c r="W8" s="30">
        <f t="shared" si="4"/>
        <v>490.00000000000006</v>
      </c>
      <c r="X8" s="30">
        <f t="shared" si="4"/>
        <v>665</v>
      </c>
      <c r="Y8" s="30">
        <f t="shared" si="4"/>
        <v>910</v>
      </c>
      <c r="Z8" s="30">
        <f t="shared" si="4"/>
        <v>1225</v>
      </c>
      <c r="AA8" s="30">
        <f t="shared" si="4"/>
        <v>1645</v>
      </c>
      <c r="AB8" s="32">
        <f t="shared" si="4"/>
        <v>2205.0000000000005</v>
      </c>
    </row>
    <row r="9" spans="2:28" ht="15.75" thickBot="1" x14ac:dyDescent="0.3">
      <c r="B9" s="14" t="s">
        <v>118</v>
      </c>
      <c r="C9" s="34">
        <v>35</v>
      </c>
      <c r="D9" s="28" t="s">
        <v>100</v>
      </c>
      <c r="E9" s="33">
        <f>E7-E8</f>
        <v>26.25</v>
      </c>
      <c r="F9" s="33">
        <f>F7-F8</f>
        <v>17.5</v>
      </c>
      <c r="G9" s="33">
        <f t="shared" ref="G9:P9" si="5">G7-G8</f>
        <v>8.75</v>
      </c>
      <c r="H9" s="33">
        <f t="shared" si="5"/>
        <v>26.25</v>
      </c>
      <c r="I9" s="33">
        <f t="shared" si="5"/>
        <v>8.7499999999999716</v>
      </c>
      <c r="J9" s="33">
        <f t="shared" si="5"/>
        <v>17.500000000000028</v>
      </c>
      <c r="K9" s="33">
        <f t="shared" si="5"/>
        <v>17.500000000000057</v>
      </c>
      <c r="L9" s="33">
        <f t="shared" si="5"/>
        <v>8.7499999999999432</v>
      </c>
      <c r="M9" s="33">
        <f t="shared" si="5"/>
        <v>17.5</v>
      </c>
      <c r="N9" s="33">
        <f t="shared" si="5"/>
        <v>8.7499999999998863</v>
      </c>
      <c r="O9" s="33">
        <f t="shared" si="5"/>
        <v>8.75</v>
      </c>
      <c r="P9" s="43">
        <f t="shared" si="5"/>
        <v>8.7500000000002274</v>
      </c>
      <c r="Q9" s="48">
        <f>Q7-Q8</f>
        <v>-35</v>
      </c>
      <c r="R9" s="44">
        <f t="shared" ref="R9:AB9" si="6">R7-R8</f>
        <v>-43.75</v>
      </c>
      <c r="S9" s="44">
        <f t="shared" si="6"/>
        <v>-52.5</v>
      </c>
      <c r="T9" s="44">
        <f t="shared" si="6"/>
        <v>-96.25</v>
      </c>
      <c r="U9" s="44">
        <f t="shared" si="6"/>
        <v>-113.74999999999997</v>
      </c>
      <c r="V9" s="44">
        <f t="shared" si="6"/>
        <v>-166.25000000000003</v>
      </c>
      <c r="W9" s="44">
        <f t="shared" si="6"/>
        <v>-227.50000000000006</v>
      </c>
      <c r="X9" s="44">
        <f t="shared" si="6"/>
        <v>-297.49999999999994</v>
      </c>
      <c r="Y9" s="44">
        <f t="shared" si="6"/>
        <v>-411.25</v>
      </c>
      <c r="Z9" s="44">
        <f t="shared" si="6"/>
        <v>-542.5</v>
      </c>
      <c r="AA9" s="44">
        <f t="shared" si="6"/>
        <v>-726.25000000000011</v>
      </c>
      <c r="AB9" s="49">
        <f t="shared" si="6"/>
        <v>-971.25000000000045</v>
      </c>
    </row>
    <row r="10" spans="2:28" x14ac:dyDescent="0.25">
      <c r="B10" s="36" t="s">
        <v>93</v>
      </c>
      <c r="C10" s="37" t="s">
        <v>95</v>
      </c>
      <c r="D10" s="26" t="s">
        <v>107</v>
      </c>
      <c r="E10" s="5">
        <f t="shared" ref="E10:P10" si="7">3*$C$12*$C$11*E5</f>
        <v>7.5</v>
      </c>
      <c r="F10" s="5">
        <f t="shared" si="7"/>
        <v>15</v>
      </c>
      <c r="G10" s="5">
        <f t="shared" si="7"/>
        <v>22.5</v>
      </c>
      <c r="H10" s="5">
        <f t="shared" si="7"/>
        <v>37.5</v>
      </c>
      <c r="I10" s="5">
        <f t="shared" si="7"/>
        <v>52.499999999999993</v>
      </c>
      <c r="J10" s="5">
        <f t="shared" si="7"/>
        <v>75</v>
      </c>
      <c r="K10" s="5">
        <f t="shared" si="7"/>
        <v>105.00000000000001</v>
      </c>
      <c r="L10" s="5">
        <f t="shared" si="7"/>
        <v>142.5</v>
      </c>
      <c r="M10" s="5">
        <f t="shared" si="7"/>
        <v>195</v>
      </c>
      <c r="N10" s="5">
        <f t="shared" si="7"/>
        <v>262.5</v>
      </c>
      <c r="O10" s="5">
        <f t="shared" si="7"/>
        <v>352.5</v>
      </c>
      <c r="P10" s="47">
        <f t="shared" si="7"/>
        <v>472.50000000000011</v>
      </c>
      <c r="Q10" s="35">
        <f t="shared" ref="Q10:AB10" si="8">3*$C$12*$C$11*E6</f>
        <v>0</v>
      </c>
      <c r="R10" s="5">
        <f t="shared" si="8"/>
        <v>7.5</v>
      </c>
      <c r="S10" s="5">
        <f t="shared" si="8"/>
        <v>15</v>
      </c>
      <c r="T10" s="5">
        <f t="shared" si="8"/>
        <v>22.5</v>
      </c>
      <c r="U10" s="5">
        <f t="shared" si="8"/>
        <v>37.5</v>
      </c>
      <c r="V10" s="5">
        <f t="shared" si="8"/>
        <v>52.499999999999993</v>
      </c>
      <c r="W10" s="5">
        <f t="shared" si="8"/>
        <v>75</v>
      </c>
      <c r="X10" s="5">
        <f t="shared" si="8"/>
        <v>105.00000000000001</v>
      </c>
      <c r="Y10" s="5">
        <f t="shared" si="8"/>
        <v>142.5</v>
      </c>
      <c r="Z10" s="5">
        <f t="shared" si="8"/>
        <v>195</v>
      </c>
      <c r="AA10" s="5">
        <f t="shared" si="8"/>
        <v>262.5</v>
      </c>
      <c r="AB10" s="6">
        <f t="shared" si="8"/>
        <v>352.5</v>
      </c>
    </row>
    <row r="11" spans="2:28" x14ac:dyDescent="0.25">
      <c r="B11" s="12" t="s">
        <v>117</v>
      </c>
      <c r="C11" s="7">
        <v>10</v>
      </c>
      <c r="D11" s="27" t="s">
        <v>108</v>
      </c>
      <c r="E11" s="3">
        <f t="shared" ref="E11:P11" si="9">4*$C$12*$C$11*E6</f>
        <v>0</v>
      </c>
      <c r="F11" s="3">
        <f t="shared" si="9"/>
        <v>10</v>
      </c>
      <c r="G11" s="3">
        <f t="shared" si="9"/>
        <v>20</v>
      </c>
      <c r="H11" s="3">
        <f t="shared" si="9"/>
        <v>30</v>
      </c>
      <c r="I11" s="3">
        <f t="shared" si="9"/>
        <v>50</v>
      </c>
      <c r="J11" s="3">
        <f t="shared" si="9"/>
        <v>69.999999999999986</v>
      </c>
      <c r="K11" s="3">
        <f t="shared" si="9"/>
        <v>100</v>
      </c>
      <c r="L11" s="3">
        <f t="shared" si="9"/>
        <v>140</v>
      </c>
      <c r="M11" s="3">
        <f t="shared" si="9"/>
        <v>190</v>
      </c>
      <c r="N11" s="3">
        <f t="shared" si="9"/>
        <v>260</v>
      </c>
      <c r="O11" s="3">
        <f t="shared" si="9"/>
        <v>350</v>
      </c>
      <c r="P11" s="45">
        <f t="shared" si="9"/>
        <v>470</v>
      </c>
      <c r="Q11" s="50">
        <f t="shared" ref="Q11:AB11" si="10">4*$C$12*$C$11*E5</f>
        <v>10</v>
      </c>
      <c r="R11" s="3">
        <f t="shared" si="10"/>
        <v>20</v>
      </c>
      <c r="S11" s="3">
        <f t="shared" si="10"/>
        <v>30</v>
      </c>
      <c r="T11" s="3">
        <f t="shared" si="10"/>
        <v>50</v>
      </c>
      <c r="U11" s="3">
        <f t="shared" si="10"/>
        <v>69.999999999999986</v>
      </c>
      <c r="V11" s="3">
        <f t="shared" si="10"/>
        <v>100</v>
      </c>
      <c r="W11" s="3">
        <f t="shared" si="10"/>
        <v>140</v>
      </c>
      <c r="X11" s="3">
        <f t="shared" si="10"/>
        <v>190</v>
      </c>
      <c r="Y11" s="3">
        <f t="shared" si="10"/>
        <v>260</v>
      </c>
      <c r="Z11" s="3">
        <f t="shared" si="10"/>
        <v>350</v>
      </c>
      <c r="AA11" s="3">
        <f t="shared" si="10"/>
        <v>470</v>
      </c>
      <c r="AB11" s="7">
        <f t="shared" si="10"/>
        <v>630.00000000000011</v>
      </c>
    </row>
    <row r="12" spans="2:28" ht="15.75" thickBot="1" x14ac:dyDescent="0.3">
      <c r="B12" s="14" t="s">
        <v>118</v>
      </c>
      <c r="C12" s="9">
        <v>25</v>
      </c>
      <c r="D12" s="28" t="s">
        <v>109</v>
      </c>
      <c r="E12" s="8">
        <f>E10-E11</f>
        <v>7.5</v>
      </c>
      <c r="F12" s="8">
        <f t="shared" ref="F12:P12" si="11">F10-F11</f>
        <v>5</v>
      </c>
      <c r="G12" s="8">
        <f t="shared" si="11"/>
        <v>2.5</v>
      </c>
      <c r="H12" s="8">
        <f t="shared" si="11"/>
        <v>7.5</v>
      </c>
      <c r="I12" s="8">
        <f t="shared" si="11"/>
        <v>2.4999999999999929</v>
      </c>
      <c r="J12" s="8">
        <f t="shared" si="11"/>
        <v>5.0000000000000142</v>
      </c>
      <c r="K12" s="8">
        <f t="shared" si="11"/>
        <v>5.0000000000000142</v>
      </c>
      <c r="L12" s="8">
        <f t="shared" si="11"/>
        <v>2.5</v>
      </c>
      <c r="M12" s="8">
        <f t="shared" si="11"/>
        <v>5</v>
      </c>
      <c r="N12" s="8">
        <f t="shared" si="11"/>
        <v>2.5</v>
      </c>
      <c r="O12" s="8">
        <f t="shared" si="11"/>
        <v>2.5</v>
      </c>
      <c r="P12" s="46">
        <f t="shared" si="11"/>
        <v>2.5000000000001137</v>
      </c>
      <c r="Q12" s="51">
        <f>Q10-Q11</f>
        <v>-10</v>
      </c>
      <c r="R12" s="8">
        <f t="shared" ref="R12:AB12" si="12">R10-R11</f>
        <v>-12.5</v>
      </c>
      <c r="S12" s="8">
        <f t="shared" si="12"/>
        <v>-15</v>
      </c>
      <c r="T12" s="8">
        <f t="shared" si="12"/>
        <v>-27.5</v>
      </c>
      <c r="U12" s="8">
        <f t="shared" si="12"/>
        <v>-32.499999999999986</v>
      </c>
      <c r="V12" s="8">
        <f t="shared" si="12"/>
        <v>-47.500000000000007</v>
      </c>
      <c r="W12" s="8">
        <f t="shared" si="12"/>
        <v>-65</v>
      </c>
      <c r="X12" s="8">
        <f t="shared" si="12"/>
        <v>-84.999999999999986</v>
      </c>
      <c r="Y12" s="8">
        <f t="shared" si="12"/>
        <v>-117.5</v>
      </c>
      <c r="Z12" s="8">
        <f t="shared" si="12"/>
        <v>-155</v>
      </c>
      <c r="AA12" s="8">
        <f t="shared" si="12"/>
        <v>-207.5</v>
      </c>
      <c r="AB12" s="9">
        <f t="shared" si="12"/>
        <v>-277.50000000000011</v>
      </c>
    </row>
    <row r="13" spans="2:28" x14ac:dyDescent="0.25">
      <c r="B13" s="36" t="s">
        <v>93</v>
      </c>
      <c r="C13" s="37" t="s">
        <v>96</v>
      </c>
      <c r="D13" s="26" t="s">
        <v>103</v>
      </c>
      <c r="E13" s="5">
        <f t="shared" ref="E13:P13" si="13">3*$C$15*$C$14*E5</f>
        <v>4.5</v>
      </c>
      <c r="F13" s="5">
        <f t="shared" si="13"/>
        <v>9</v>
      </c>
      <c r="G13" s="5">
        <f t="shared" si="13"/>
        <v>13.5</v>
      </c>
      <c r="H13" s="5">
        <f t="shared" si="13"/>
        <v>22.5</v>
      </c>
      <c r="I13" s="5">
        <f t="shared" si="13"/>
        <v>31.499999999999996</v>
      </c>
      <c r="J13" s="5">
        <f t="shared" si="13"/>
        <v>45</v>
      </c>
      <c r="K13" s="5">
        <f t="shared" si="13"/>
        <v>63.000000000000007</v>
      </c>
      <c r="L13" s="5">
        <f t="shared" si="13"/>
        <v>85.5</v>
      </c>
      <c r="M13" s="5">
        <f t="shared" si="13"/>
        <v>117</v>
      </c>
      <c r="N13" s="5">
        <f t="shared" si="13"/>
        <v>157.5</v>
      </c>
      <c r="O13" s="5">
        <f t="shared" si="13"/>
        <v>211.5</v>
      </c>
      <c r="P13" s="47">
        <f t="shared" si="13"/>
        <v>283.50000000000006</v>
      </c>
      <c r="Q13" s="35">
        <f t="shared" ref="Q13:AB13" si="14">3*$C$15*$C$14*E6</f>
        <v>0</v>
      </c>
      <c r="R13" s="5">
        <f t="shared" si="14"/>
        <v>4.5</v>
      </c>
      <c r="S13" s="5">
        <f t="shared" si="14"/>
        <v>9</v>
      </c>
      <c r="T13" s="5">
        <f t="shared" si="14"/>
        <v>13.5</v>
      </c>
      <c r="U13" s="5">
        <f t="shared" si="14"/>
        <v>22.5</v>
      </c>
      <c r="V13" s="5">
        <f t="shared" si="14"/>
        <v>31.499999999999996</v>
      </c>
      <c r="W13" s="5">
        <f t="shared" si="14"/>
        <v>45</v>
      </c>
      <c r="X13" s="5">
        <f t="shared" si="14"/>
        <v>63.000000000000007</v>
      </c>
      <c r="Y13" s="5">
        <f t="shared" si="14"/>
        <v>85.5</v>
      </c>
      <c r="Z13" s="5">
        <f t="shared" si="14"/>
        <v>117</v>
      </c>
      <c r="AA13" s="5">
        <f t="shared" si="14"/>
        <v>157.5</v>
      </c>
      <c r="AB13" s="6">
        <f t="shared" si="14"/>
        <v>211.5</v>
      </c>
    </row>
    <row r="14" spans="2:28" x14ac:dyDescent="0.25">
      <c r="B14" s="12" t="s">
        <v>114</v>
      </c>
      <c r="C14" s="7">
        <v>10</v>
      </c>
      <c r="D14" s="27" t="s">
        <v>101</v>
      </c>
      <c r="E14" s="3">
        <f t="shared" ref="E14:P14" si="15">4*$C$15*$C$14*E6</f>
        <v>0</v>
      </c>
      <c r="F14" s="3">
        <f t="shared" si="15"/>
        <v>6</v>
      </c>
      <c r="G14" s="3">
        <f t="shared" si="15"/>
        <v>12</v>
      </c>
      <c r="H14" s="3">
        <f t="shared" si="15"/>
        <v>18</v>
      </c>
      <c r="I14" s="3">
        <f t="shared" si="15"/>
        <v>30</v>
      </c>
      <c r="J14" s="3">
        <f t="shared" si="15"/>
        <v>41.999999999999993</v>
      </c>
      <c r="K14" s="3">
        <f t="shared" si="15"/>
        <v>60</v>
      </c>
      <c r="L14" s="3">
        <f t="shared" si="15"/>
        <v>84.000000000000014</v>
      </c>
      <c r="M14" s="3">
        <f t="shared" si="15"/>
        <v>114</v>
      </c>
      <c r="N14" s="3">
        <f t="shared" si="15"/>
        <v>156</v>
      </c>
      <c r="O14" s="3">
        <f t="shared" si="15"/>
        <v>210</v>
      </c>
      <c r="P14" s="45">
        <f t="shared" si="15"/>
        <v>282</v>
      </c>
      <c r="Q14" s="50">
        <f t="shared" ref="Q14:AB14" si="16">4*$C$15*$C$14*E5</f>
        <v>6</v>
      </c>
      <c r="R14" s="3">
        <f t="shared" si="16"/>
        <v>12</v>
      </c>
      <c r="S14" s="3">
        <f t="shared" si="16"/>
        <v>18</v>
      </c>
      <c r="T14" s="3">
        <f t="shared" si="16"/>
        <v>30</v>
      </c>
      <c r="U14" s="3">
        <f t="shared" si="16"/>
        <v>41.999999999999993</v>
      </c>
      <c r="V14" s="3">
        <f t="shared" si="16"/>
        <v>60</v>
      </c>
      <c r="W14" s="3">
        <f t="shared" si="16"/>
        <v>84.000000000000014</v>
      </c>
      <c r="X14" s="3">
        <f t="shared" si="16"/>
        <v>114</v>
      </c>
      <c r="Y14" s="3">
        <f t="shared" si="16"/>
        <v>156</v>
      </c>
      <c r="Z14" s="3">
        <f t="shared" si="16"/>
        <v>210</v>
      </c>
      <c r="AA14" s="3">
        <f t="shared" si="16"/>
        <v>282</v>
      </c>
      <c r="AB14" s="7">
        <f t="shared" si="16"/>
        <v>378.00000000000006</v>
      </c>
    </row>
    <row r="15" spans="2:28" ht="15.75" thickBot="1" x14ac:dyDescent="0.3">
      <c r="B15" s="14" t="s">
        <v>118</v>
      </c>
      <c r="C15" s="9">
        <v>15</v>
      </c>
      <c r="D15" s="28" t="s">
        <v>102</v>
      </c>
      <c r="E15" s="8">
        <f>E13-E14</f>
        <v>4.5</v>
      </c>
      <c r="F15" s="8">
        <f t="shared" ref="F15:P15" si="17">F13-F14</f>
        <v>3</v>
      </c>
      <c r="G15" s="8">
        <f t="shared" si="17"/>
        <v>1.5</v>
      </c>
      <c r="H15" s="8">
        <f t="shared" si="17"/>
        <v>4.5</v>
      </c>
      <c r="I15" s="8">
        <f t="shared" si="17"/>
        <v>1.4999999999999964</v>
      </c>
      <c r="J15" s="8">
        <f t="shared" si="17"/>
        <v>3.0000000000000071</v>
      </c>
      <c r="K15" s="8">
        <f t="shared" si="17"/>
        <v>3.0000000000000071</v>
      </c>
      <c r="L15" s="8">
        <f t="shared" si="17"/>
        <v>1.4999999999999858</v>
      </c>
      <c r="M15" s="8">
        <f t="shared" si="17"/>
        <v>3</v>
      </c>
      <c r="N15" s="8">
        <f t="shared" si="17"/>
        <v>1.5</v>
      </c>
      <c r="O15" s="8">
        <f t="shared" si="17"/>
        <v>1.5</v>
      </c>
      <c r="P15" s="46">
        <f t="shared" si="17"/>
        <v>1.5000000000000568</v>
      </c>
      <c r="Q15" s="51">
        <f>Q13-Q14</f>
        <v>-6</v>
      </c>
      <c r="R15" s="8">
        <f t="shared" ref="R15:AB15" si="18">R13-R14</f>
        <v>-7.5</v>
      </c>
      <c r="S15" s="8">
        <f t="shared" si="18"/>
        <v>-9</v>
      </c>
      <c r="T15" s="8">
        <f t="shared" si="18"/>
        <v>-16.5</v>
      </c>
      <c r="U15" s="8">
        <f t="shared" si="18"/>
        <v>-19.499999999999993</v>
      </c>
      <c r="V15" s="8">
        <f t="shared" si="18"/>
        <v>-28.500000000000004</v>
      </c>
      <c r="W15" s="8">
        <f t="shared" si="18"/>
        <v>-39.000000000000014</v>
      </c>
      <c r="X15" s="8">
        <f t="shared" si="18"/>
        <v>-50.999999999999993</v>
      </c>
      <c r="Y15" s="8">
        <f t="shared" si="18"/>
        <v>-70.5</v>
      </c>
      <c r="Z15" s="8">
        <f t="shared" si="18"/>
        <v>-93</v>
      </c>
      <c r="AA15" s="8">
        <f t="shared" si="18"/>
        <v>-124.5</v>
      </c>
      <c r="AB15" s="9">
        <f t="shared" si="18"/>
        <v>-166.50000000000006</v>
      </c>
    </row>
    <row r="16" spans="2:28" x14ac:dyDescent="0.25">
      <c r="B16" s="36" t="s">
        <v>93</v>
      </c>
      <c r="C16" s="37" t="s">
        <v>97</v>
      </c>
      <c r="D16" s="26" t="s">
        <v>104</v>
      </c>
      <c r="E16" s="5">
        <f t="shared" ref="E16:P16" si="19">3*$C$18*$C$17*E5</f>
        <v>7.5</v>
      </c>
      <c r="F16" s="5">
        <f t="shared" si="19"/>
        <v>15</v>
      </c>
      <c r="G16" s="5">
        <f t="shared" si="19"/>
        <v>22.5</v>
      </c>
      <c r="H16" s="5">
        <f t="shared" si="19"/>
        <v>37.5</v>
      </c>
      <c r="I16" s="5">
        <f t="shared" si="19"/>
        <v>52.499999999999993</v>
      </c>
      <c r="J16" s="5">
        <f t="shared" si="19"/>
        <v>75</v>
      </c>
      <c r="K16" s="5">
        <f t="shared" si="19"/>
        <v>105.00000000000001</v>
      </c>
      <c r="L16" s="5">
        <f t="shared" si="19"/>
        <v>142.5</v>
      </c>
      <c r="M16" s="5">
        <f t="shared" si="19"/>
        <v>195</v>
      </c>
      <c r="N16" s="5">
        <f t="shared" si="19"/>
        <v>262.5</v>
      </c>
      <c r="O16" s="5">
        <f t="shared" si="19"/>
        <v>352.5</v>
      </c>
      <c r="P16" s="47">
        <f t="shared" si="19"/>
        <v>472.50000000000011</v>
      </c>
      <c r="Q16" s="35">
        <f t="shared" ref="Q16:AB16" si="20">3*$C$18*$C$17*E6</f>
        <v>0</v>
      </c>
      <c r="R16" s="5">
        <f t="shared" si="20"/>
        <v>7.5</v>
      </c>
      <c r="S16" s="5">
        <f t="shared" si="20"/>
        <v>15</v>
      </c>
      <c r="T16" s="5">
        <f t="shared" si="20"/>
        <v>22.5</v>
      </c>
      <c r="U16" s="5">
        <f t="shared" si="20"/>
        <v>37.5</v>
      </c>
      <c r="V16" s="5">
        <f t="shared" si="20"/>
        <v>52.499999999999993</v>
      </c>
      <c r="W16" s="5">
        <f t="shared" si="20"/>
        <v>75</v>
      </c>
      <c r="X16" s="5">
        <f t="shared" si="20"/>
        <v>105.00000000000001</v>
      </c>
      <c r="Y16" s="5">
        <f t="shared" si="20"/>
        <v>142.5</v>
      </c>
      <c r="Z16" s="5">
        <f t="shared" si="20"/>
        <v>195</v>
      </c>
      <c r="AA16" s="5">
        <f t="shared" si="20"/>
        <v>262.5</v>
      </c>
      <c r="AB16" s="6">
        <f t="shared" si="20"/>
        <v>352.5</v>
      </c>
    </row>
    <row r="17" spans="2:28" x14ac:dyDescent="0.25">
      <c r="B17" s="12" t="s">
        <v>115</v>
      </c>
      <c r="C17" s="7">
        <v>50</v>
      </c>
      <c r="D17" s="27" t="s">
        <v>105</v>
      </c>
      <c r="E17" s="3">
        <f t="shared" ref="E17:P17" si="21">4*$C$18*$C$17*E6</f>
        <v>0</v>
      </c>
      <c r="F17" s="3">
        <f t="shared" si="21"/>
        <v>10</v>
      </c>
      <c r="G17" s="3">
        <f t="shared" si="21"/>
        <v>20</v>
      </c>
      <c r="H17" s="3">
        <f t="shared" si="21"/>
        <v>30</v>
      </c>
      <c r="I17" s="3">
        <f t="shared" si="21"/>
        <v>50</v>
      </c>
      <c r="J17" s="3">
        <f t="shared" si="21"/>
        <v>69.999999999999986</v>
      </c>
      <c r="K17" s="3">
        <f t="shared" si="21"/>
        <v>100</v>
      </c>
      <c r="L17" s="3">
        <f t="shared" si="21"/>
        <v>140</v>
      </c>
      <c r="M17" s="3">
        <f t="shared" si="21"/>
        <v>190</v>
      </c>
      <c r="N17" s="3">
        <f t="shared" si="21"/>
        <v>260</v>
      </c>
      <c r="O17" s="3">
        <f t="shared" si="21"/>
        <v>350</v>
      </c>
      <c r="P17" s="45">
        <f t="shared" si="21"/>
        <v>470</v>
      </c>
      <c r="Q17" s="50">
        <f t="shared" ref="Q17:AB17" si="22">4*$C$18*$C$17*E5</f>
        <v>10</v>
      </c>
      <c r="R17" s="3">
        <f t="shared" si="22"/>
        <v>20</v>
      </c>
      <c r="S17" s="3">
        <f t="shared" si="22"/>
        <v>30</v>
      </c>
      <c r="T17" s="3">
        <f t="shared" si="22"/>
        <v>50</v>
      </c>
      <c r="U17" s="3">
        <f t="shared" si="22"/>
        <v>69.999999999999986</v>
      </c>
      <c r="V17" s="3">
        <f t="shared" si="22"/>
        <v>100</v>
      </c>
      <c r="W17" s="3">
        <f t="shared" si="22"/>
        <v>140</v>
      </c>
      <c r="X17" s="3">
        <f t="shared" si="22"/>
        <v>190</v>
      </c>
      <c r="Y17" s="3">
        <f t="shared" si="22"/>
        <v>260</v>
      </c>
      <c r="Z17" s="3">
        <f t="shared" si="22"/>
        <v>350</v>
      </c>
      <c r="AA17" s="3">
        <f t="shared" si="22"/>
        <v>470</v>
      </c>
      <c r="AB17" s="7">
        <f t="shared" si="22"/>
        <v>630.00000000000011</v>
      </c>
    </row>
    <row r="18" spans="2:28" ht="15.75" thickBot="1" x14ac:dyDescent="0.3">
      <c r="B18" s="14" t="s">
        <v>118</v>
      </c>
      <c r="C18" s="9">
        <v>5</v>
      </c>
      <c r="D18" s="28" t="s">
        <v>106</v>
      </c>
      <c r="E18" s="8">
        <f>E16-E17</f>
        <v>7.5</v>
      </c>
      <c r="F18" s="8">
        <f t="shared" ref="F18:P18" si="23">F16-F17</f>
        <v>5</v>
      </c>
      <c r="G18" s="8">
        <f t="shared" si="23"/>
        <v>2.5</v>
      </c>
      <c r="H18" s="8">
        <f t="shared" si="23"/>
        <v>7.5</v>
      </c>
      <c r="I18" s="8">
        <f t="shared" si="23"/>
        <v>2.4999999999999929</v>
      </c>
      <c r="J18" s="8">
        <f t="shared" si="23"/>
        <v>5.0000000000000142</v>
      </c>
      <c r="K18" s="8">
        <f t="shared" si="23"/>
        <v>5.0000000000000142</v>
      </c>
      <c r="L18" s="8">
        <f t="shared" si="23"/>
        <v>2.5</v>
      </c>
      <c r="M18" s="8">
        <f t="shared" si="23"/>
        <v>5</v>
      </c>
      <c r="N18" s="8">
        <f t="shared" si="23"/>
        <v>2.5</v>
      </c>
      <c r="O18" s="8">
        <f t="shared" si="23"/>
        <v>2.5</v>
      </c>
      <c r="P18" s="46">
        <f t="shared" si="23"/>
        <v>2.5000000000001137</v>
      </c>
      <c r="Q18" s="51">
        <f>Q16-Q17</f>
        <v>-10</v>
      </c>
      <c r="R18" s="8">
        <f t="shared" ref="R18:AB18" si="24">R16-R17</f>
        <v>-12.5</v>
      </c>
      <c r="S18" s="8">
        <f t="shared" si="24"/>
        <v>-15</v>
      </c>
      <c r="T18" s="8">
        <f t="shared" si="24"/>
        <v>-27.5</v>
      </c>
      <c r="U18" s="8">
        <f t="shared" si="24"/>
        <v>-32.499999999999986</v>
      </c>
      <c r="V18" s="8">
        <f t="shared" si="24"/>
        <v>-47.500000000000007</v>
      </c>
      <c r="W18" s="8">
        <f t="shared" si="24"/>
        <v>-65</v>
      </c>
      <c r="X18" s="8">
        <f t="shared" si="24"/>
        <v>-84.999999999999986</v>
      </c>
      <c r="Y18" s="8">
        <f t="shared" si="24"/>
        <v>-117.5</v>
      </c>
      <c r="Z18" s="8">
        <f t="shared" si="24"/>
        <v>-155</v>
      </c>
      <c r="AA18" s="8">
        <f t="shared" si="24"/>
        <v>-207.5</v>
      </c>
      <c r="AB18" s="9">
        <f t="shared" si="24"/>
        <v>-277.50000000000011</v>
      </c>
    </row>
    <row r="19" spans="2:28" x14ac:dyDescent="0.25">
      <c r="B19" s="36" t="s">
        <v>93</v>
      </c>
      <c r="C19" s="37" t="s">
        <v>110</v>
      </c>
      <c r="D19" s="26" t="s">
        <v>104</v>
      </c>
      <c r="E19" s="5">
        <f t="shared" ref="E19:P19" si="25">3*$C$21*$C$20*E5</f>
        <v>12</v>
      </c>
      <c r="F19" s="5">
        <f t="shared" si="25"/>
        <v>24</v>
      </c>
      <c r="G19" s="5">
        <f t="shared" si="25"/>
        <v>36</v>
      </c>
      <c r="H19" s="5">
        <f t="shared" si="25"/>
        <v>60</v>
      </c>
      <c r="I19" s="5">
        <f t="shared" si="25"/>
        <v>83.999999999999986</v>
      </c>
      <c r="J19" s="5">
        <f t="shared" si="25"/>
        <v>120</v>
      </c>
      <c r="K19" s="5">
        <f t="shared" si="25"/>
        <v>168.00000000000003</v>
      </c>
      <c r="L19" s="5">
        <f t="shared" si="25"/>
        <v>228</v>
      </c>
      <c r="M19" s="5">
        <f t="shared" si="25"/>
        <v>312</v>
      </c>
      <c r="N19" s="5">
        <f t="shared" si="25"/>
        <v>420</v>
      </c>
      <c r="O19" s="5">
        <f t="shared" si="25"/>
        <v>564</v>
      </c>
      <c r="P19" s="47">
        <f t="shared" si="25"/>
        <v>756.00000000000011</v>
      </c>
      <c r="Q19" s="35">
        <f t="shared" ref="Q19:AB19" si="26">3*$C$21*$C$20*E6</f>
        <v>0</v>
      </c>
      <c r="R19" s="5">
        <f t="shared" si="26"/>
        <v>12</v>
      </c>
      <c r="S19" s="5">
        <f t="shared" si="26"/>
        <v>24</v>
      </c>
      <c r="T19" s="5">
        <f t="shared" si="26"/>
        <v>36</v>
      </c>
      <c r="U19" s="5">
        <f t="shared" si="26"/>
        <v>60</v>
      </c>
      <c r="V19" s="5">
        <f t="shared" si="26"/>
        <v>83.999999999999986</v>
      </c>
      <c r="W19" s="5">
        <f t="shared" si="26"/>
        <v>120</v>
      </c>
      <c r="X19" s="5">
        <f t="shared" si="26"/>
        <v>168.00000000000003</v>
      </c>
      <c r="Y19" s="5">
        <f t="shared" si="26"/>
        <v>228</v>
      </c>
      <c r="Z19" s="5">
        <f t="shared" si="26"/>
        <v>312</v>
      </c>
      <c r="AA19" s="5">
        <f t="shared" si="26"/>
        <v>420</v>
      </c>
      <c r="AB19" s="6">
        <f t="shared" si="26"/>
        <v>564</v>
      </c>
    </row>
    <row r="20" spans="2:28" x14ac:dyDescent="0.25">
      <c r="B20" s="12" t="s">
        <v>115</v>
      </c>
      <c r="C20" s="7">
        <v>20</v>
      </c>
      <c r="D20" s="27" t="s">
        <v>105</v>
      </c>
      <c r="E20" s="3">
        <f t="shared" ref="E20:P20" si="27">4*$C$21*$C$20*E6</f>
        <v>0</v>
      </c>
      <c r="F20" s="3">
        <f t="shared" si="27"/>
        <v>16</v>
      </c>
      <c r="G20" s="3">
        <f t="shared" si="27"/>
        <v>32</v>
      </c>
      <c r="H20" s="3">
        <f t="shared" si="27"/>
        <v>48</v>
      </c>
      <c r="I20" s="3">
        <f t="shared" si="27"/>
        <v>80</v>
      </c>
      <c r="J20" s="3">
        <f t="shared" si="27"/>
        <v>111.99999999999999</v>
      </c>
      <c r="K20" s="3">
        <f t="shared" si="27"/>
        <v>160</v>
      </c>
      <c r="L20" s="3">
        <f t="shared" si="27"/>
        <v>224.00000000000003</v>
      </c>
      <c r="M20" s="3">
        <f t="shared" si="27"/>
        <v>304</v>
      </c>
      <c r="N20" s="3">
        <f t="shared" si="27"/>
        <v>416</v>
      </c>
      <c r="O20" s="3">
        <f t="shared" si="27"/>
        <v>560</v>
      </c>
      <c r="P20" s="45">
        <f t="shared" si="27"/>
        <v>752</v>
      </c>
      <c r="Q20" s="50">
        <f t="shared" ref="Q20:AB20" si="28">4*$C$21*$C$20*E5</f>
        <v>16</v>
      </c>
      <c r="R20" s="3">
        <f t="shared" si="28"/>
        <v>32</v>
      </c>
      <c r="S20" s="3">
        <f t="shared" si="28"/>
        <v>48</v>
      </c>
      <c r="T20" s="3">
        <f t="shared" si="28"/>
        <v>80</v>
      </c>
      <c r="U20" s="3">
        <f t="shared" si="28"/>
        <v>111.99999999999999</v>
      </c>
      <c r="V20" s="3">
        <f t="shared" si="28"/>
        <v>160</v>
      </c>
      <c r="W20" s="3">
        <f t="shared" si="28"/>
        <v>224.00000000000003</v>
      </c>
      <c r="X20" s="3">
        <f t="shared" si="28"/>
        <v>304</v>
      </c>
      <c r="Y20" s="3">
        <f t="shared" si="28"/>
        <v>416</v>
      </c>
      <c r="Z20" s="3">
        <f t="shared" si="28"/>
        <v>560</v>
      </c>
      <c r="AA20" s="3">
        <f t="shared" si="28"/>
        <v>752</v>
      </c>
      <c r="AB20" s="7">
        <f t="shared" si="28"/>
        <v>1008.0000000000002</v>
      </c>
    </row>
    <row r="21" spans="2:28" ht="15.75" thickBot="1" x14ac:dyDescent="0.3">
      <c r="B21" s="14" t="s">
        <v>118</v>
      </c>
      <c r="C21" s="9">
        <v>20</v>
      </c>
      <c r="D21" s="28" t="s">
        <v>106</v>
      </c>
      <c r="E21" s="8">
        <f>E19-E20</f>
        <v>12</v>
      </c>
      <c r="F21" s="8">
        <f t="shared" ref="F21:P21" si="29">F19-F20</f>
        <v>8</v>
      </c>
      <c r="G21" s="8">
        <f t="shared" si="29"/>
        <v>4</v>
      </c>
      <c r="H21" s="8">
        <f t="shared" si="29"/>
        <v>12</v>
      </c>
      <c r="I21" s="8">
        <f t="shared" si="29"/>
        <v>3.9999999999999858</v>
      </c>
      <c r="J21" s="8">
        <f t="shared" si="29"/>
        <v>8.0000000000000142</v>
      </c>
      <c r="K21" s="8">
        <f t="shared" si="29"/>
        <v>8.0000000000000284</v>
      </c>
      <c r="L21" s="8">
        <f t="shared" si="29"/>
        <v>3.9999999999999716</v>
      </c>
      <c r="M21" s="8">
        <f t="shared" si="29"/>
        <v>8</v>
      </c>
      <c r="N21" s="8">
        <f t="shared" si="29"/>
        <v>4</v>
      </c>
      <c r="O21" s="8">
        <f t="shared" si="29"/>
        <v>4</v>
      </c>
      <c r="P21" s="46">
        <f t="shared" si="29"/>
        <v>4.0000000000001137</v>
      </c>
      <c r="Q21" s="51">
        <f>Q19-Q20</f>
        <v>-16</v>
      </c>
      <c r="R21" s="8">
        <f t="shared" ref="R21:AB21" si="30">R19-R20</f>
        <v>-20</v>
      </c>
      <c r="S21" s="8">
        <f t="shared" si="30"/>
        <v>-24</v>
      </c>
      <c r="T21" s="8">
        <f t="shared" si="30"/>
        <v>-44</v>
      </c>
      <c r="U21" s="8">
        <f t="shared" si="30"/>
        <v>-51.999999999999986</v>
      </c>
      <c r="V21" s="8">
        <f t="shared" si="30"/>
        <v>-76.000000000000014</v>
      </c>
      <c r="W21" s="8">
        <f t="shared" si="30"/>
        <v>-104.00000000000003</v>
      </c>
      <c r="X21" s="8">
        <f t="shared" si="30"/>
        <v>-135.99999999999997</v>
      </c>
      <c r="Y21" s="8">
        <f t="shared" si="30"/>
        <v>-188</v>
      </c>
      <c r="Z21" s="8">
        <f t="shared" si="30"/>
        <v>-248</v>
      </c>
      <c r="AA21" s="8">
        <f t="shared" si="30"/>
        <v>-332</v>
      </c>
      <c r="AB21" s="9">
        <f t="shared" si="30"/>
        <v>-444.00000000000023</v>
      </c>
    </row>
    <row r="22" spans="2:28" x14ac:dyDescent="0.25"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1"/>
      <c r="O22" s="1"/>
      <c r="P22" s="1"/>
      <c r="Q22" s="17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x14ac:dyDescent="0.25">
      <c r="B23" s="38" t="s">
        <v>113</v>
      </c>
      <c r="C23" s="39" t="s">
        <v>116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1"/>
      <c r="O23" s="1"/>
      <c r="P23" s="1"/>
      <c r="Q23" s="1"/>
      <c r="R23" s="1"/>
    </row>
    <row r="24" spans="2:28" x14ac:dyDescent="0.25">
      <c r="B24" s="40"/>
      <c r="C24" s="39" t="s">
        <v>121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1"/>
      <c r="O24" s="1"/>
      <c r="P24" s="1"/>
      <c r="Q24" s="1"/>
      <c r="R24" s="1"/>
    </row>
    <row r="25" spans="2:28" x14ac:dyDescent="0.25">
      <c r="B25" s="40"/>
      <c r="C25" s="39" t="s">
        <v>122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1"/>
      <c r="O25" s="1"/>
      <c r="P25" s="1"/>
      <c r="Q25" s="1"/>
      <c r="R25" s="1"/>
    </row>
    <row r="26" spans="2:28" x14ac:dyDescent="0.25">
      <c r="C26" s="55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spans="2:28" x14ac:dyDescent="0.25">
      <c r="D27" s="2"/>
      <c r="E27" s="2"/>
      <c r="F27" s="2"/>
      <c r="G27" s="2"/>
      <c r="H27" s="2"/>
      <c r="I27" s="2"/>
      <c r="J27" s="2"/>
      <c r="K27" s="2"/>
      <c r="L27" s="2"/>
    </row>
    <row r="28" spans="2:28" x14ac:dyDescent="0.25">
      <c r="D28" s="2"/>
      <c r="E28" s="2"/>
      <c r="F28" s="2"/>
      <c r="G28" s="2"/>
      <c r="H28" s="2"/>
      <c r="I28" s="2"/>
      <c r="J28" s="2"/>
      <c r="K28" s="2"/>
      <c r="L28" s="2"/>
    </row>
    <row r="29" spans="2:28" x14ac:dyDescent="0.25">
      <c r="D29" s="2"/>
      <c r="E29" s="2"/>
      <c r="F29" s="2"/>
      <c r="G29" s="2"/>
      <c r="H29" s="2"/>
      <c r="I29" s="2"/>
      <c r="J29" s="2"/>
      <c r="K29" s="2"/>
      <c r="L29" s="2"/>
    </row>
  </sheetData>
  <mergeCells count="2">
    <mergeCell ref="D2:P2"/>
    <mergeCell ref="Q5:AB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7"/>
  <sheetViews>
    <sheetView zoomScale="85" zoomScaleNormal="85" workbookViewId="0">
      <selection activeCell="AC12" sqref="AC12"/>
    </sheetView>
  </sheetViews>
  <sheetFormatPr baseColWidth="10" defaultRowHeight="15" x14ac:dyDescent="0.25"/>
  <cols>
    <col min="1" max="1" width="1.85546875" customWidth="1"/>
    <col min="2" max="2" width="17.140625" bestFit="1" customWidth="1"/>
    <col min="4" max="4" width="14.42578125" bestFit="1" customWidth="1"/>
    <col min="5" max="5" width="5.140625" bestFit="1" customWidth="1"/>
    <col min="6" max="6" width="6.140625" bestFit="1" customWidth="1"/>
    <col min="7" max="8" width="7.140625" bestFit="1" customWidth="1"/>
    <col min="9" max="10" width="6.140625" bestFit="1" customWidth="1"/>
    <col min="11" max="11" width="7.140625" bestFit="1" customWidth="1"/>
    <col min="12" max="12" width="6.140625" bestFit="1" customWidth="1"/>
    <col min="13" max="13" width="7.140625" bestFit="1" customWidth="1"/>
    <col min="14" max="16" width="8.140625" bestFit="1" customWidth="1"/>
    <col min="17" max="17" width="5.140625" bestFit="1" customWidth="1"/>
    <col min="18" max="18" width="5.85546875" bestFit="1" customWidth="1"/>
    <col min="19" max="19" width="6.85546875" bestFit="1" customWidth="1"/>
    <col min="20" max="21" width="7.85546875" bestFit="1" customWidth="1"/>
    <col min="22" max="23" width="6.85546875" bestFit="1" customWidth="1"/>
    <col min="24" max="24" width="7.85546875" bestFit="1" customWidth="1"/>
    <col min="25" max="25" width="6.85546875" bestFit="1" customWidth="1"/>
    <col min="26" max="26" width="7.85546875" bestFit="1" customWidth="1"/>
    <col min="27" max="27" width="8.140625" bestFit="1" customWidth="1"/>
    <col min="28" max="28" width="8.85546875" bestFit="1" customWidth="1"/>
  </cols>
  <sheetData>
    <row r="1" spans="2:28" ht="15.75" thickBot="1" x14ac:dyDescent="0.3"/>
    <row r="2" spans="2:28" ht="15.75" thickBot="1" x14ac:dyDescent="0.3">
      <c r="C2" s="1"/>
      <c r="D2" s="56" t="s">
        <v>120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1"/>
      <c r="R2" s="1"/>
    </row>
    <row r="3" spans="2:28" x14ac:dyDescent="0.25">
      <c r="C3" s="1"/>
      <c r="D3" s="35" t="s">
        <v>111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89</v>
      </c>
      <c r="O3" s="10" t="s">
        <v>90</v>
      </c>
      <c r="P3" s="11" t="s">
        <v>91</v>
      </c>
    </row>
    <row r="4" spans="2:28" ht="15.75" thickBot="1" x14ac:dyDescent="0.3">
      <c r="C4" s="1"/>
      <c r="D4" s="24" t="s">
        <v>88</v>
      </c>
      <c r="E4" s="4">
        <v>0.02</v>
      </c>
      <c r="F4" s="4">
        <v>0.03</v>
      </c>
      <c r="G4" s="4">
        <v>0.03</v>
      </c>
      <c r="H4" s="4">
        <v>0.04</v>
      </c>
      <c r="I4" s="4">
        <v>0.05</v>
      </c>
      <c r="J4" s="4">
        <v>7.0000000000000007E-2</v>
      </c>
      <c r="K4" s="4">
        <v>0.09</v>
      </c>
      <c r="L4" s="4">
        <v>0.12</v>
      </c>
      <c r="M4" s="4">
        <v>0.16</v>
      </c>
      <c r="N4" s="15">
        <v>0.21</v>
      </c>
      <c r="O4" s="4">
        <v>0.28000000000000003</v>
      </c>
      <c r="P4" s="54">
        <v>0.38</v>
      </c>
      <c r="Q4" s="1"/>
      <c r="R4" s="1"/>
    </row>
    <row r="5" spans="2:28" ht="15.75" thickBot="1" x14ac:dyDescent="0.3">
      <c r="C5" s="1"/>
      <c r="D5" s="24" t="s">
        <v>10</v>
      </c>
      <c r="E5" s="3">
        <f>E4</f>
        <v>0.02</v>
      </c>
      <c r="F5" s="3">
        <f>F4</f>
        <v>0.03</v>
      </c>
      <c r="G5" s="3">
        <f>G4+E4</f>
        <v>0.05</v>
      </c>
      <c r="H5" s="3">
        <f>H4+F4</f>
        <v>7.0000000000000007E-2</v>
      </c>
      <c r="I5" s="3">
        <f>I4+G4+E4</f>
        <v>0.1</v>
      </c>
      <c r="J5" s="3">
        <f>J4+H4+F4</f>
        <v>0.14000000000000001</v>
      </c>
      <c r="K5" s="3">
        <f>K4+I4+G4+E4</f>
        <v>0.19</v>
      </c>
      <c r="L5" s="3">
        <f>L4+J4+H4+F4</f>
        <v>0.26</v>
      </c>
      <c r="M5" s="3">
        <f>M4+K4+I4+G4+E4</f>
        <v>0.35</v>
      </c>
      <c r="N5" s="3">
        <f>N4+L4+J4+H4+F4</f>
        <v>0.47</v>
      </c>
      <c r="O5" s="3">
        <f>O4+M4+K4+I4+G4+E4</f>
        <v>0.63000000000000012</v>
      </c>
      <c r="P5" s="7">
        <f>P4+N4+L4+J4+H4+F4</f>
        <v>0.85000000000000009</v>
      </c>
      <c r="Q5" s="59" t="s">
        <v>119</v>
      </c>
      <c r="R5" s="60"/>
      <c r="S5" s="60"/>
      <c r="T5" s="60"/>
      <c r="U5" s="60"/>
      <c r="V5" s="60"/>
      <c r="W5" s="60"/>
      <c r="X5" s="60"/>
      <c r="Y5" s="60"/>
      <c r="Z5" s="60"/>
      <c r="AA5" s="60"/>
      <c r="AB5" s="61"/>
    </row>
    <row r="6" spans="2:28" ht="15.75" thickBot="1" x14ac:dyDescent="0.3">
      <c r="C6" s="1"/>
      <c r="D6" s="25" t="s">
        <v>11</v>
      </c>
      <c r="E6" s="8">
        <f>0</f>
        <v>0</v>
      </c>
      <c r="F6" s="8">
        <f t="shared" ref="F6:P6" si="0">E5</f>
        <v>0.02</v>
      </c>
      <c r="G6" s="8">
        <f t="shared" si="0"/>
        <v>0.03</v>
      </c>
      <c r="H6" s="8">
        <f t="shared" si="0"/>
        <v>0.05</v>
      </c>
      <c r="I6" s="8">
        <f t="shared" si="0"/>
        <v>7.0000000000000007E-2</v>
      </c>
      <c r="J6" s="8">
        <f t="shared" si="0"/>
        <v>0.1</v>
      </c>
      <c r="K6" s="8">
        <f t="shared" si="0"/>
        <v>0.14000000000000001</v>
      </c>
      <c r="L6" s="8">
        <f t="shared" si="0"/>
        <v>0.19</v>
      </c>
      <c r="M6" s="8">
        <f t="shared" si="0"/>
        <v>0.26</v>
      </c>
      <c r="N6" s="8">
        <f t="shared" si="0"/>
        <v>0.35</v>
      </c>
      <c r="O6" s="8">
        <f t="shared" si="0"/>
        <v>0.47</v>
      </c>
      <c r="P6" s="9">
        <f t="shared" si="0"/>
        <v>0.63000000000000012</v>
      </c>
      <c r="Q6" s="10" t="s">
        <v>1</v>
      </c>
      <c r="R6" s="10" t="s">
        <v>2</v>
      </c>
      <c r="S6" s="10" t="s">
        <v>3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8</v>
      </c>
      <c r="Y6" s="10" t="s">
        <v>9</v>
      </c>
      <c r="Z6" s="10" t="s">
        <v>89</v>
      </c>
      <c r="AA6" s="10" t="s">
        <v>90</v>
      </c>
      <c r="AB6" s="11" t="s">
        <v>91</v>
      </c>
    </row>
    <row r="7" spans="2:28" x14ac:dyDescent="0.25">
      <c r="B7" s="36" t="s">
        <v>93</v>
      </c>
      <c r="C7" s="37" t="s">
        <v>92</v>
      </c>
      <c r="D7" s="29" t="s">
        <v>98</v>
      </c>
      <c r="E7" s="31">
        <f t="shared" ref="E7:P7" si="1">3*$C$9*$C$8*E5</f>
        <v>52.5</v>
      </c>
      <c r="F7" s="31">
        <f t="shared" si="1"/>
        <v>78.75</v>
      </c>
      <c r="G7" s="31">
        <f t="shared" si="1"/>
        <v>131.25</v>
      </c>
      <c r="H7" s="31">
        <f t="shared" si="1"/>
        <v>183.75000000000003</v>
      </c>
      <c r="I7" s="31">
        <f t="shared" si="1"/>
        <v>262.5</v>
      </c>
      <c r="J7" s="31">
        <f t="shared" si="1"/>
        <v>367.50000000000006</v>
      </c>
      <c r="K7" s="31">
        <f t="shared" si="1"/>
        <v>498.75</v>
      </c>
      <c r="L7" s="31">
        <f t="shared" si="1"/>
        <v>682.5</v>
      </c>
      <c r="M7" s="31">
        <f t="shared" si="1"/>
        <v>918.74999999999989</v>
      </c>
      <c r="N7" s="31">
        <f t="shared" si="1"/>
        <v>1233.75</v>
      </c>
      <c r="O7" s="31">
        <f t="shared" si="1"/>
        <v>1653.7500000000002</v>
      </c>
      <c r="P7" s="41">
        <f t="shared" si="1"/>
        <v>2231.2500000000005</v>
      </c>
      <c r="Q7" s="24">
        <f t="shared" ref="Q7:AB7" si="2">3*$C$9*$C$8*E6</f>
        <v>0</v>
      </c>
      <c r="R7" s="30">
        <f t="shared" si="2"/>
        <v>52.5</v>
      </c>
      <c r="S7" s="30">
        <f t="shared" si="2"/>
        <v>78.75</v>
      </c>
      <c r="T7" s="30">
        <f t="shared" si="2"/>
        <v>131.25</v>
      </c>
      <c r="U7" s="30">
        <f t="shared" si="2"/>
        <v>183.75000000000003</v>
      </c>
      <c r="V7" s="30">
        <f t="shared" si="2"/>
        <v>262.5</v>
      </c>
      <c r="W7" s="30">
        <f t="shared" si="2"/>
        <v>367.50000000000006</v>
      </c>
      <c r="X7" s="30">
        <f t="shared" si="2"/>
        <v>498.75</v>
      </c>
      <c r="Y7" s="30">
        <f t="shared" si="2"/>
        <v>682.5</v>
      </c>
      <c r="Z7" s="30">
        <f t="shared" si="2"/>
        <v>918.74999999999989</v>
      </c>
      <c r="AA7" s="30">
        <f t="shared" si="2"/>
        <v>1233.75</v>
      </c>
      <c r="AB7" s="32">
        <f t="shared" si="2"/>
        <v>1653.7500000000002</v>
      </c>
    </row>
    <row r="8" spans="2:28" x14ac:dyDescent="0.25">
      <c r="B8" s="12" t="s">
        <v>94</v>
      </c>
      <c r="C8" s="32">
        <v>25</v>
      </c>
      <c r="D8" s="27" t="s">
        <v>99</v>
      </c>
      <c r="E8" s="30">
        <f t="shared" ref="E8:P8" si="3">4*$C$9*$C$8*E6</f>
        <v>0</v>
      </c>
      <c r="F8" s="30">
        <f t="shared" si="3"/>
        <v>70</v>
      </c>
      <c r="G8" s="30">
        <f t="shared" si="3"/>
        <v>105</v>
      </c>
      <c r="H8" s="30">
        <f t="shared" si="3"/>
        <v>175</v>
      </c>
      <c r="I8" s="30">
        <f t="shared" si="3"/>
        <v>245.00000000000003</v>
      </c>
      <c r="J8" s="30">
        <f t="shared" si="3"/>
        <v>350</v>
      </c>
      <c r="K8" s="30">
        <f t="shared" si="3"/>
        <v>490.00000000000006</v>
      </c>
      <c r="L8" s="30">
        <f t="shared" si="3"/>
        <v>665</v>
      </c>
      <c r="M8" s="30">
        <f t="shared" si="3"/>
        <v>910</v>
      </c>
      <c r="N8" s="30">
        <f t="shared" si="3"/>
        <v>1225</v>
      </c>
      <c r="O8" s="30">
        <f t="shared" si="3"/>
        <v>1645</v>
      </c>
      <c r="P8" s="42">
        <f t="shared" si="3"/>
        <v>2205.0000000000005</v>
      </c>
      <c r="Q8" s="24">
        <f t="shared" ref="Q8:AB8" si="4">4*$C$9*$C$8*E5</f>
        <v>70</v>
      </c>
      <c r="R8" s="30">
        <f t="shared" si="4"/>
        <v>105</v>
      </c>
      <c r="S8" s="30">
        <f t="shared" si="4"/>
        <v>175</v>
      </c>
      <c r="T8" s="30">
        <f t="shared" si="4"/>
        <v>245.00000000000003</v>
      </c>
      <c r="U8" s="30">
        <f t="shared" si="4"/>
        <v>350</v>
      </c>
      <c r="V8" s="30">
        <f t="shared" si="4"/>
        <v>490.00000000000006</v>
      </c>
      <c r="W8" s="30">
        <f t="shared" si="4"/>
        <v>665</v>
      </c>
      <c r="X8" s="30">
        <f t="shared" si="4"/>
        <v>910</v>
      </c>
      <c r="Y8" s="30">
        <f t="shared" si="4"/>
        <v>1225</v>
      </c>
      <c r="Z8" s="30">
        <f t="shared" si="4"/>
        <v>1645</v>
      </c>
      <c r="AA8" s="30">
        <f t="shared" si="4"/>
        <v>2205.0000000000005</v>
      </c>
      <c r="AB8" s="32">
        <f t="shared" si="4"/>
        <v>2975.0000000000005</v>
      </c>
    </row>
    <row r="9" spans="2:28" ht="15.75" thickBot="1" x14ac:dyDescent="0.3">
      <c r="B9" s="14" t="s">
        <v>118</v>
      </c>
      <c r="C9" s="34">
        <v>35</v>
      </c>
      <c r="D9" s="28" t="s">
        <v>100</v>
      </c>
      <c r="E9" s="33">
        <f>E7-E8</f>
        <v>52.5</v>
      </c>
      <c r="F9" s="33">
        <f>F7-F8</f>
        <v>8.75</v>
      </c>
      <c r="G9" s="33">
        <f t="shared" ref="G9:P9" si="5">G7-G8</f>
        <v>26.25</v>
      </c>
      <c r="H9" s="33">
        <f t="shared" si="5"/>
        <v>8.7500000000000284</v>
      </c>
      <c r="I9" s="33">
        <f t="shared" si="5"/>
        <v>17.499999999999972</v>
      </c>
      <c r="J9" s="33">
        <f t="shared" si="5"/>
        <v>17.500000000000057</v>
      </c>
      <c r="K9" s="33">
        <f t="shared" si="5"/>
        <v>8.7499999999999432</v>
      </c>
      <c r="L9" s="33">
        <f t="shared" si="5"/>
        <v>17.5</v>
      </c>
      <c r="M9" s="33">
        <f t="shared" si="5"/>
        <v>8.7499999999998863</v>
      </c>
      <c r="N9" s="33">
        <f t="shared" si="5"/>
        <v>8.75</v>
      </c>
      <c r="O9" s="33">
        <f t="shared" si="5"/>
        <v>8.7500000000002274</v>
      </c>
      <c r="P9" s="43">
        <f t="shared" si="5"/>
        <v>26.25</v>
      </c>
      <c r="Q9" s="48">
        <f>Q7-Q8</f>
        <v>-70</v>
      </c>
      <c r="R9" s="44">
        <f t="shared" ref="R9:AB9" si="6">R7-R8</f>
        <v>-52.5</v>
      </c>
      <c r="S9" s="44">
        <f t="shared" si="6"/>
        <v>-96.25</v>
      </c>
      <c r="T9" s="44">
        <f t="shared" si="6"/>
        <v>-113.75000000000003</v>
      </c>
      <c r="U9" s="44">
        <f t="shared" si="6"/>
        <v>-166.24999999999997</v>
      </c>
      <c r="V9" s="44">
        <f t="shared" si="6"/>
        <v>-227.50000000000006</v>
      </c>
      <c r="W9" s="44">
        <f t="shared" si="6"/>
        <v>-297.49999999999994</v>
      </c>
      <c r="X9" s="44">
        <f t="shared" si="6"/>
        <v>-411.25</v>
      </c>
      <c r="Y9" s="44">
        <f t="shared" si="6"/>
        <v>-542.5</v>
      </c>
      <c r="Z9" s="44">
        <f t="shared" si="6"/>
        <v>-726.25000000000011</v>
      </c>
      <c r="AA9" s="44">
        <f t="shared" si="6"/>
        <v>-971.25000000000045</v>
      </c>
      <c r="AB9" s="49">
        <f t="shared" si="6"/>
        <v>-1321.2500000000002</v>
      </c>
    </row>
    <row r="10" spans="2:28" x14ac:dyDescent="0.25">
      <c r="B10" s="36" t="s">
        <v>93</v>
      </c>
      <c r="C10" s="37" t="s">
        <v>95</v>
      </c>
      <c r="D10" s="26" t="s">
        <v>107</v>
      </c>
      <c r="E10" s="5">
        <f t="shared" ref="E10:P10" si="7">3*$C$12*$C$11*E5</f>
        <v>15</v>
      </c>
      <c r="F10" s="5">
        <f t="shared" si="7"/>
        <v>22.5</v>
      </c>
      <c r="G10" s="5">
        <f t="shared" si="7"/>
        <v>37.5</v>
      </c>
      <c r="H10" s="5">
        <f t="shared" si="7"/>
        <v>52.500000000000007</v>
      </c>
      <c r="I10" s="5">
        <f t="shared" si="7"/>
        <v>75</v>
      </c>
      <c r="J10" s="5">
        <f t="shared" si="7"/>
        <v>105.00000000000001</v>
      </c>
      <c r="K10" s="5">
        <f t="shared" si="7"/>
        <v>142.5</v>
      </c>
      <c r="L10" s="5">
        <f t="shared" si="7"/>
        <v>195</v>
      </c>
      <c r="M10" s="5">
        <f t="shared" si="7"/>
        <v>262.5</v>
      </c>
      <c r="N10" s="5">
        <f t="shared" si="7"/>
        <v>352.5</v>
      </c>
      <c r="O10" s="5">
        <f t="shared" si="7"/>
        <v>472.50000000000011</v>
      </c>
      <c r="P10" s="47">
        <f t="shared" si="7"/>
        <v>637.50000000000011</v>
      </c>
      <c r="Q10" s="35">
        <f t="shared" ref="Q10:AB10" si="8">3*$C$12*$C$11*E6</f>
        <v>0</v>
      </c>
      <c r="R10" s="5">
        <f t="shared" si="8"/>
        <v>15</v>
      </c>
      <c r="S10" s="5">
        <f t="shared" si="8"/>
        <v>22.5</v>
      </c>
      <c r="T10" s="5">
        <f t="shared" si="8"/>
        <v>37.5</v>
      </c>
      <c r="U10" s="5">
        <f t="shared" si="8"/>
        <v>52.500000000000007</v>
      </c>
      <c r="V10" s="5">
        <f t="shared" si="8"/>
        <v>75</v>
      </c>
      <c r="W10" s="5">
        <f t="shared" si="8"/>
        <v>105.00000000000001</v>
      </c>
      <c r="X10" s="5">
        <f t="shared" si="8"/>
        <v>142.5</v>
      </c>
      <c r="Y10" s="5">
        <f t="shared" si="8"/>
        <v>195</v>
      </c>
      <c r="Z10" s="5">
        <f t="shared" si="8"/>
        <v>262.5</v>
      </c>
      <c r="AA10" s="5">
        <f t="shared" si="8"/>
        <v>352.5</v>
      </c>
      <c r="AB10" s="6">
        <f t="shared" si="8"/>
        <v>472.50000000000011</v>
      </c>
    </row>
    <row r="11" spans="2:28" x14ac:dyDescent="0.25">
      <c r="B11" s="12" t="s">
        <v>117</v>
      </c>
      <c r="C11" s="7">
        <v>10</v>
      </c>
      <c r="D11" s="27" t="s">
        <v>108</v>
      </c>
      <c r="E11" s="3">
        <f t="shared" ref="E11:P11" si="9">4*$C$12*$C$11*E6</f>
        <v>0</v>
      </c>
      <c r="F11" s="3">
        <f t="shared" si="9"/>
        <v>20</v>
      </c>
      <c r="G11" s="3">
        <f t="shared" si="9"/>
        <v>30</v>
      </c>
      <c r="H11" s="3">
        <f t="shared" si="9"/>
        <v>50</v>
      </c>
      <c r="I11" s="3">
        <f t="shared" si="9"/>
        <v>70</v>
      </c>
      <c r="J11" s="3">
        <f t="shared" si="9"/>
        <v>100</v>
      </c>
      <c r="K11" s="3">
        <f t="shared" si="9"/>
        <v>140</v>
      </c>
      <c r="L11" s="3">
        <f t="shared" si="9"/>
        <v>190</v>
      </c>
      <c r="M11" s="3">
        <f t="shared" si="9"/>
        <v>260</v>
      </c>
      <c r="N11" s="3">
        <f t="shared" si="9"/>
        <v>350</v>
      </c>
      <c r="O11" s="3">
        <f t="shared" si="9"/>
        <v>470</v>
      </c>
      <c r="P11" s="45">
        <f t="shared" si="9"/>
        <v>630.00000000000011</v>
      </c>
      <c r="Q11" s="50">
        <f t="shared" ref="Q11:AB11" si="10">4*$C$12*$C$11*E5</f>
        <v>20</v>
      </c>
      <c r="R11" s="3">
        <f t="shared" si="10"/>
        <v>30</v>
      </c>
      <c r="S11" s="3">
        <f t="shared" si="10"/>
        <v>50</v>
      </c>
      <c r="T11" s="3">
        <f t="shared" si="10"/>
        <v>70</v>
      </c>
      <c r="U11" s="3">
        <f t="shared" si="10"/>
        <v>100</v>
      </c>
      <c r="V11" s="3">
        <f t="shared" si="10"/>
        <v>140</v>
      </c>
      <c r="W11" s="3">
        <f t="shared" si="10"/>
        <v>190</v>
      </c>
      <c r="X11" s="3">
        <f t="shared" si="10"/>
        <v>260</v>
      </c>
      <c r="Y11" s="3">
        <f t="shared" si="10"/>
        <v>350</v>
      </c>
      <c r="Z11" s="3">
        <f t="shared" si="10"/>
        <v>470</v>
      </c>
      <c r="AA11" s="3">
        <f t="shared" si="10"/>
        <v>630.00000000000011</v>
      </c>
      <c r="AB11" s="7">
        <f t="shared" si="10"/>
        <v>850.00000000000011</v>
      </c>
    </row>
    <row r="12" spans="2:28" ht="15.75" thickBot="1" x14ac:dyDescent="0.3">
      <c r="B12" s="14" t="s">
        <v>118</v>
      </c>
      <c r="C12" s="9">
        <v>25</v>
      </c>
      <c r="D12" s="28" t="s">
        <v>109</v>
      </c>
      <c r="E12" s="8">
        <f>E10-E11</f>
        <v>15</v>
      </c>
      <c r="F12" s="8">
        <f t="shared" ref="F12:P12" si="11">F10-F11</f>
        <v>2.5</v>
      </c>
      <c r="G12" s="8">
        <f t="shared" si="11"/>
        <v>7.5</v>
      </c>
      <c r="H12" s="8">
        <f t="shared" si="11"/>
        <v>2.5000000000000071</v>
      </c>
      <c r="I12" s="8">
        <f t="shared" si="11"/>
        <v>5</v>
      </c>
      <c r="J12" s="8">
        <f t="shared" si="11"/>
        <v>5.0000000000000142</v>
      </c>
      <c r="K12" s="8">
        <f t="shared" si="11"/>
        <v>2.5</v>
      </c>
      <c r="L12" s="8">
        <f t="shared" si="11"/>
        <v>5</v>
      </c>
      <c r="M12" s="8">
        <f t="shared" si="11"/>
        <v>2.5</v>
      </c>
      <c r="N12" s="8">
        <f t="shared" si="11"/>
        <v>2.5</v>
      </c>
      <c r="O12" s="8">
        <f t="shared" si="11"/>
        <v>2.5000000000001137</v>
      </c>
      <c r="P12" s="46">
        <f t="shared" si="11"/>
        <v>7.5</v>
      </c>
      <c r="Q12" s="51">
        <f>Q10-Q11</f>
        <v>-20</v>
      </c>
      <c r="R12" s="8">
        <f t="shared" ref="R12:AB12" si="12">R10-R11</f>
        <v>-15</v>
      </c>
      <c r="S12" s="8">
        <f t="shared" si="12"/>
        <v>-27.5</v>
      </c>
      <c r="T12" s="8">
        <f t="shared" si="12"/>
        <v>-32.5</v>
      </c>
      <c r="U12" s="8">
        <f t="shared" si="12"/>
        <v>-47.499999999999993</v>
      </c>
      <c r="V12" s="8">
        <f t="shared" si="12"/>
        <v>-65</v>
      </c>
      <c r="W12" s="8">
        <f t="shared" si="12"/>
        <v>-84.999999999999986</v>
      </c>
      <c r="X12" s="8">
        <f t="shared" si="12"/>
        <v>-117.5</v>
      </c>
      <c r="Y12" s="8">
        <f t="shared" si="12"/>
        <v>-155</v>
      </c>
      <c r="Z12" s="8">
        <f t="shared" si="12"/>
        <v>-207.5</v>
      </c>
      <c r="AA12" s="8">
        <f t="shared" si="12"/>
        <v>-277.50000000000011</v>
      </c>
      <c r="AB12" s="9">
        <f t="shared" si="12"/>
        <v>-377.5</v>
      </c>
    </row>
    <row r="13" spans="2:28" x14ac:dyDescent="0.25">
      <c r="B13" s="36" t="s">
        <v>93</v>
      </c>
      <c r="C13" s="37" t="s">
        <v>96</v>
      </c>
      <c r="D13" s="26" t="s">
        <v>103</v>
      </c>
      <c r="E13" s="5">
        <f t="shared" ref="E13:P13" si="13">3*$C$15*$C$14*E5</f>
        <v>9</v>
      </c>
      <c r="F13" s="5">
        <f t="shared" si="13"/>
        <v>13.5</v>
      </c>
      <c r="G13" s="5">
        <f t="shared" si="13"/>
        <v>22.5</v>
      </c>
      <c r="H13" s="5">
        <f t="shared" si="13"/>
        <v>31.500000000000004</v>
      </c>
      <c r="I13" s="5">
        <f t="shared" si="13"/>
        <v>45</v>
      </c>
      <c r="J13" s="5">
        <f t="shared" si="13"/>
        <v>63.000000000000007</v>
      </c>
      <c r="K13" s="5">
        <f t="shared" si="13"/>
        <v>85.5</v>
      </c>
      <c r="L13" s="5">
        <f t="shared" si="13"/>
        <v>117</v>
      </c>
      <c r="M13" s="5">
        <f t="shared" si="13"/>
        <v>157.5</v>
      </c>
      <c r="N13" s="5">
        <f t="shared" si="13"/>
        <v>211.5</v>
      </c>
      <c r="O13" s="5">
        <f t="shared" si="13"/>
        <v>283.50000000000006</v>
      </c>
      <c r="P13" s="47">
        <f t="shared" si="13"/>
        <v>382.50000000000006</v>
      </c>
      <c r="Q13" s="35">
        <f t="shared" ref="Q13:AB13" si="14">3*$C$15*$C$14*E6</f>
        <v>0</v>
      </c>
      <c r="R13" s="5">
        <f t="shared" si="14"/>
        <v>9</v>
      </c>
      <c r="S13" s="5">
        <f t="shared" si="14"/>
        <v>13.5</v>
      </c>
      <c r="T13" s="5">
        <f t="shared" si="14"/>
        <v>22.5</v>
      </c>
      <c r="U13" s="5">
        <f t="shared" si="14"/>
        <v>31.500000000000004</v>
      </c>
      <c r="V13" s="5">
        <f t="shared" si="14"/>
        <v>45</v>
      </c>
      <c r="W13" s="5">
        <f t="shared" si="14"/>
        <v>63.000000000000007</v>
      </c>
      <c r="X13" s="5">
        <f t="shared" si="14"/>
        <v>85.5</v>
      </c>
      <c r="Y13" s="5">
        <f t="shared" si="14"/>
        <v>117</v>
      </c>
      <c r="Z13" s="5">
        <f t="shared" si="14"/>
        <v>157.5</v>
      </c>
      <c r="AA13" s="5">
        <f t="shared" si="14"/>
        <v>211.5</v>
      </c>
      <c r="AB13" s="6">
        <f t="shared" si="14"/>
        <v>283.50000000000006</v>
      </c>
    </row>
    <row r="14" spans="2:28" x14ac:dyDescent="0.25">
      <c r="B14" s="12" t="s">
        <v>114</v>
      </c>
      <c r="C14" s="7">
        <v>10</v>
      </c>
      <c r="D14" s="27" t="s">
        <v>101</v>
      </c>
      <c r="E14" s="3">
        <f t="shared" ref="E14:P14" si="15">4*$C$15*$C$14*E6</f>
        <v>0</v>
      </c>
      <c r="F14" s="3">
        <f t="shared" si="15"/>
        <v>12</v>
      </c>
      <c r="G14" s="3">
        <f t="shared" si="15"/>
        <v>18</v>
      </c>
      <c r="H14" s="3">
        <f t="shared" si="15"/>
        <v>30</v>
      </c>
      <c r="I14" s="3">
        <f t="shared" si="15"/>
        <v>42.000000000000007</v>
      </c>
      <c r="J14" s="3">
        <f t="shared" si="15"/>
        <v>60</v>
      </c>
      <c r="K14" s="3">
        <f t="shared" si="15"/>
        <v>84.000000000000014</v>
      </c>
      <c r="L14" s="3">
        <f t="shared" si="15"/>
        <v>114</v>
      </c>
      <c r="M14" s="3">
        <f t="shared" si="15"/>
        <v>156</v>
      </c>
      <c r="N14" s="3">
        <f t="shared" si="15"/>
        <v>210</v>
      </c>
      <c r="O14" s="3">
        <f t="shared" si="15"/>
        <v>282</v>
      </c>
      <c r="P14" s="45">
        <f t="shared" si="15"/>
        <v>378.00000000000006</v>
      </c>
      <c r="Q14" s="50">
        <f t="shared" ref="Q14:AB14" si="16">4*$C$15*$C$14*E5</f>
        <v>12</v>
      </c>
      <c r="R14" s="3">
        <f t="shared" si="16"/>
        <v>18</v>
      </c>
      <c r="S14" s="3">
        <f t="shared" si="16"/>
        <v>30</v>
      </c>
      <c r="T14" s="3">
        <f t="shared" si="16"/>
        <v>42.000000000000007</v>
      </c>
      <c r="U14" s="3">
        <f t="shared" si="16"/>
        <v>60</v>
      </c>
      <c r="V14" s="3">
        <f t="shared" si="16"/>
        <v>84.000000000000014</v>
      </c>
      <c r="W14" s="3">
        <f t="shared" si="16"/>
        <v>114</v>
      </c>
      <c r="X14" s="3">
        <f t="shared" si="16"/>
        <v>156</v>
      </c>
      <c r="Y14" s="3">
        <f t="shared" si="16"/>
        <v>210</v>
      </c>
      <c r="Z14" s="3">
        <f t="shared" si="16"/>
        <v>282</v>
      </c>
      <c r="AA14" s="3">
        <f t="shared" si="16"/>
        <v>378.00000000000006</v>
      </c>
      <c r="AB14" s="7">
        <f t="shared" si="16"/>
        <v>510.00000000000006</v>
      </c>
    </row>
    <row r="15" spans="2:28" ht="15.75" thickBot="1" x14ac:dyDescent="0.3">
      <c r="B15" s="14" t="s">
        <v>118</v>
      </c>
      <c r="C15" s="9">
        <v>15</v>
      </c>
      <c r="D15" s="28" t="s">
        <v>102</v>
      </c>
      <c r="E15" s="8">
        <f>E13-E14</f>
        <v>9</v>
      </c>
      <c r="F15" s="8">
        <f t="shared" ref="F15:P15" si="17">F13-F14</f>
        <v>1.5</v>
      </c>
      <c r="G15" s="8">
        <f t="shared" si="17"/>
        <v>4.5</v>
      </c>
      <c r="H15" s="8">
        <f t="shared" si="17"/>
        <v>1.5000000000000036</v>
      </c>
      <c r="I15" s="8">
        <f t="shared" si="17"/>
        <v>2.9999999999999929</v>
      </c>
      <c r="J15" s="8">
        <f t="shared" si="17"/>
        <v>3.0000000000000071</v>
      </c>
      <c r="K15" s="8">
        <f t="shared" si="17"/>
        <v>1.4999999999999858</v>
      </c>
      <c r="L15" s="8">
        <f t="shared" si="17"/>
        <v>3</v>
      </c>
      <c r="M15" s="8">
        <f t="shared" si="17"/>
        <v>1.5</v>
      </c>
      <c r="N15" s="8">
        <f t="shared" si="17"/>
        <v>1.5</v>
      </c>
      <c r="O15" s="8">
        <f t="shared" si="17"/>
        <v>1.5000000000000568</v>
      </c>
      <c r="P15" s="46">
        <f t="shared" si="17"/>
        <v>4.5</v>
      </c>
      <c r="Q15" s="51">
        <f>Q13-Q14</f>
        <v>-12</v>
      </c>
      <c r="R15" s="8">
        <f t="shared" ref="R15:AB15" si="18">R13-R14</f>
        <v>-9</v>
      </c>
      <c r="S15" s="8">
        <f t="shared" si="18"/>
        <v>-16.5</v>
      </c>
      <c r="T15" s="8">
        <f t="shared" si="18"/>
        <v>-19.500000000000007</v>
      </c>
      <c r="U15" s="8">
        <f t="shared" si="18"/>
        <v>-28.499999999999996</v>
      </c>
      <c r="V15" s="8">
        <f t="shared" si="18"/>
        <v>-39.000000000000014</v>
      </c>
      <c r="W15" s="8">
        <f t="shared" si="18"/>
        <v>-50.999999999999993</v>
      </c>
      <c r="X15" s="8">
        <f t="shared" si="18"/>
        <v>-70.5</v>
      </c>
      <c r="Y15" s="8">
        <f t="shared" si="18"/>
        <v>-93</v>
      </c>
      <c r="Z15" s="8">
        <f t="shared" si="18"/>
        <v>-124.5</v>
      </c>
      <c r="AA15" s="8">
        <f t="shared" si="18"/>
        <v>-166.50000000000006</v>
      </c>
      <c r="AB15" s="9">
        <f t="shared" si="18"/>
        <v>-226.5</v>
      </c>
    </row>
    <row r="16" spans="2:28" x14ac:dyDescent="0.25">
      <c r="B16" s="36" t="s">
        <v>93</v>
      </c>
      <c r="C16" s="37" t="s">
        <v>97</v>
      </c>
      <c r="D16" s="26" t="s">
        <v>104</v>
      </c>
      <c r="E16" s="5">
        <f t="shared" ref="E16:P16" si="19">3*$C$18*$C$17*E5</f>
        <v>15</v>
      </c>
      <c r="F16" s="5">
        <f t="shared" si="19"/>
        <v>22.5</v>
      </c>
      <c r="G16" s="5">
        <f t="shared" si="19"/>
        <v>37.5</v>
      </c>
      <c r="H16" s="5">
        <f t="shared" si="19"/>
        <v>52.500000000000007</v>
      </c>
      <c r="I16" s="5">
        <f t="shared" si="19"/>
        <v>75</v>
      </c>
      <c r="J16" s="5">
        <f t="shared" si="19"/>
        <v>105.00000000000001</v>
      </c>
      <c r="K16" s="5">
        <f t="shared" si="19"/>
        <v>142.5</v>
      </c>
      <c r="L16" s="5">
        <f t="shared" si="19"/>
        <v>195</v>
      </c>
      <c r="M16" s="5">
        <f t="shared" si="19"/>
        <v>262.5</v>
      </c>
      <c r="N16" s="5">
        <f t="shared" si="19"/>
        <v>352.5</v>
      </c>
      <c r="O16" s="5">
        <f t="shared" si="19"/>
        <v>472.50000000000011</v>
      </c>
      <c r="P16" s="47">
        <f t="shared" si="19"/>
        <v>637.50000000000011</v>
      </c>
      <c r="Q16" s="35">
        <f t="shared" ref="Q16:AB16" si="20">3*$C$18*$C$17*E6</f>
        <v>0</v>
      </c>
      <c r="R16" s="5">
        <f t="shared" si="20"/>
        <v>15</v>
      </c>
      <c r="S16" s="5">
        <f t="shared" si="20"/>
        <v>22.5</v>
      </c>
      <c r="T16" s="5">
        <f t="shared" si="20"/>
        <v>37.5</v>
      </c>
      <c r="U16" s="5">
        <f t="shared" si="20"/>
        <v>52.500000000000007</v>
      </c>
      <c r="V16" s="5">
        <f t="shared" si="20"/>
        <v>75</v>
      </c>
      <c r="W16" s="5">
        <f t="shared" si="20"/>
        <v>105.00000000000001</v>
      </c>
      <c r="X16" s="5">
        <f t="shared" si="20"/>
        <v>142.5</v>
      </c>
      <c r="Y16" s="5">
        <f t="shared" si="20"/>
        <v>195</v>
      </c>
      <c r="Z16" s="5">
        <f t="shared" si="20"/>
        <v>262.5</v>
      </c>
      <c r="AA16" s="5">
        <f t="shared" si="20"/>
        <v>352.5</v>
      </c>
      <c r="AB16" s="6">
        <f t="shared" si="20"/>
        <v>472.50000000000011</v>
      </c>
    </row>
    <row r="17" spans="2:28" x14ac:dyDescent="0.25">
      <c r="B17" s="12" t="s">
        <v>115</v>
      </c>
      <c r="C17" s="7">
        <v>50</v>
      </c>
      <c r="D17" s="27" t="s">
        <v>105</v>
      </c>
      <c r="E17" s="3">
        <f t="shared" ref="E17:P17" si="21">4*$C$18*$C$17*E6</f>
        <v>0</v>
      </c>
      <c r="F17" s="3">
        <f t="shared" si="21"/>
        <v>20</v>
      </c>
      <c r="G17" s="3">
        <f t="shared" si="21"/>
        <v>30</v>
      </c>
      <c r="H17" s="3">
        <f t="shared" si="21"/>
        <v>50</v>
      </c>
      <c r="I17" s="3">
        <f t="shared" si="21"/>
        <v>70</v>
      </c>
      <c r="J17" s="3">
        <f t="shared" si="21"/>
        <v>100</v>
      </c>
      <c r="K17" s="3">
        <f t="shared" si="21"/>
        <v>140</v>
      </c>
      <c r="L17" s="3">
        <f t="shared" si="21"/>
        <v>190</v>
      </c>
      <c r="M17" s="3">
        <f t="shared" si="21"/>
        <v>260</v>
      </c>
      <c r="N17" s="3">
        <f t="shared" si="21"/>
        <v>350</v>
      </c>
      <c r="O17" s="3">
        <f t="shared" si="21"/>
        <v>470</v>
      </c>
      <c r="P17" s="45">
        <f t="shared" si="21"/>
        <v>630.00000000000011</v>
      </c>
      <c r="Q17" s="50">
        <f t="shared" ref="Q17:AB17" si="22">4*$C$18*$C$17*E5</f>
        <v>20</v>
      </c>
      <c r="R17" s="3">
        <f t="shared" si="22"/>
        <v>30</v>
      </c>
      <c r="S17" s="3">
        <f t="shared" si="22"/>
        <v>50</v>
      </c>
      <c r="T17" s="3">
        <f t="shared" si="22"/>
        <v>70</v>
      </c>
      <c r="U17" s="3">
        <f t="shared" si="22"/>
        <v>100</v>
      </c>
      <c r="V17" s="3">
        <f t="shared" si="22"/>
        <v>140</v>
      </c>
      <c r="W17" s="3">
        <f t="shared" si="22"/>
        <v>190</v>
      </c>
      <c r="X17" s="3">
        <f t="shared" si="22"/>
        <v>260</v>
      </c>
      <c r="Y17" s="3">
        <f t="shared" si="22"/>
        <v>350</v>
      </c>
      <c r="Z17" s="3">
        <f t="shared" si="22"/>
        <v>470</v>
      </c>
      <c r="AA17" s="3">
        <f t="shared" si="22"/>
        <v>630.00000000000011</v>
      </c>
      <c r="AB17" s="7">
        <f t="shared" si="22"/>
        <v>850.00000000000011</v>
      </c>
    </row>
    <row r="18" spans="2:28" ht="15.75" thickBot="1" x14ac:dyDescent="0.3">
      <c r="B18" s="14" t="s">
        <v>118</v>
      </c>
      <c r="C18" s="9">
        <v>5</v>
      </c>
      <c r="D18" s="28" t="s">
        <v>106</v>
      </c>
      <c r="E18" s="8">
        <f>E16-E17</f>
        <v>15</v>
      </c>
      <c r="F18" s="8">
        <f t="shared" ref="F18:P18" si="23">F16-F17</f>
        <v>2.5</v>
      </c>
      <c r="G18" s="8">
        <f t="shared" si="23"/>
        <v>7.5</v>
      </c>
      <c r="H18" s="8">
        <f t="shared" si="23"/>
        <v>2.5000000000000071</v>
      </c>
      <c r="I18" s="8">
        <f t="shared" si="23"/>
        <v>5</v>
      </c>
      <c r="J18" s="8">
        <f t="shared" si="23"/>
        <v>5.0000000000000142</v>
      </c>
      <c r="K18" s="8">
        <f t="shared" si="23"/>
        <v>2.5</v>
      </c>
      <c r="L18" s="8">
        <f t="shared" si="23"/>
        <v>5</v>
      </c>
      <c r="M18" s="8">
        <f t="shared" si="23"/>
        <v>2.5</v>
      </c>
      <c r="N18" s="8">
        <f t="shared" si="23"/>
        <v>2.5</v>
      </c>
      <c r="O18" s="8">
        <f t="shared" si="23"/>
        <v>2.5000000000001137</v>
      </c>
      <c r="P18" s="46">
        <f t="shared" si="23"/>
        <v>7.5</v>
      </c>
      <c r="Q18" s="51">
        <f>Q16-Q17</f>
        <v>-20</v>
      </c>
      <c r="R18" s="8">
        <f t="shared" ref="R18:AB18" si="24">R16-R17</f>
        <v>-15</v>
      </c>
      <c r="S18" s="8">
        <f t="shared" si="24"/>
        <v>-27.5</v>
      </c>
      <c r="T18" s="8">
        <f t="shared" si="24"/>
        <v>-32.5</v>
      </c>
      <c r="U18" s="8">
        <f t="shared" si="24"/>
        <v>-47.499999999999993</v>
      </c>
      <c r="V18" s="8">
        <f t="shared" si="24"/>
        <v>-65</v>
      </c>
      <c r="W18" s="8">
        <f t="shared" si="24"/>
        <v>-84.999999999999986</v>
      </c>
      <c r="X18" s="8">
        <f t="shared" si="24"/>
        <v>-117.5</v>
      </c>
      <c r="Y18" s="8">
        <f t="shared" si="24"/>
        <v>-155</v>
      </c>
      <c r="Z18" s="8">
        <f t="shared" si="24"/>
        <v>-207.5</v>
      </c>
      <c r="AA18" s="8">
        <f t="shared" si="24"/>
        <v>-277.50000000000011</v>
      </c>
      <c r="AB18" s="9">
        <f t="shared" si="24"/>
        <v>-377.5</v>
      </c>
    </row>
    <row r="19" spans="2:28" x14ac:dyDescent="0.25">
      <c r="B19" s="36" t="s">
        <v>93</v>
      </c>
      <c r="C19" s="37" t="s">
        <v>110</v>
      </c>
      <c r="D19" s="26" t="s">
        <v>104</v>
      </c>
      <c r="E19" s="5">
        <f t="shared" ref="E19:P19" si="25">3*$C$21*$C$20*E5</f>
        <v>24</v>
      </c>
      <c r="F19" s="5">
        <f t="shared" si="25"/>
        <v>36</v>
      </c>
      <c r="G19" s="5">
        <f t="shared" si="25"/>
        <v>60</v>
      </c>
      <c r="H19" s="5">
        <f t="shared" si="25"/>
        <v>84.000000000000014</v>
      </c>
      <c r="I19" s="5">
        <f t="shared" si="25"/>
        <v>120</v>
      </c>
      <c r="J19" s="5">
        <f t="shared" si="25"/>
        <v>168.00000000000003</v>
      </c>
      <c r="K19" s="5">
        <f t="shared" si="25"/>
        <v>228</v>
      </c>
      <c r="L19" s="5">
        <f t="shared" si="25"/>
        <v>312</v>
      </c>
      <c r="M19" s="5">
        <f t="shared" si="25"/>
        <v>420</v>
      </c>
      <c r="N19" s="5">
        <f t="shared" si="25"/>
        <v>564</v>
      </c>
      <c r="O19" s="5">
        <f t="shared" si="25"/>
        <v>756.00000000000011</v>
      </c>
      <c r="P19" s="47">
        <f t="shared" si="25"/>
        <v>1020.0000000000001</v>
      </c>
      <c r="Q19" s="35">
        <f t="shared" ref="Q19:AB19" si="26">3*$C$21*$C$20*E6</f>
        <v>0</v>
      </c>
      <c r="R19" s="5">
        <f t="shared" si="26"/>
        <v>24</v>
      </c>
      <c r="S19" s="5">
        <f t="shared" si="26"/>
        <v>36</v>
      </c>
      <c r="T19" s="5">
        <f t="shared" si="26"/>
        <v>60</v>
      </c>
      <c r="U19" s="5">
        <f t="shared" si="26"/>
        <v>84.000000000000014</v>
      </c>
      <c r="V19" s="5">
        <f t="shared" si="26"/>
        <v>120</v>
      </c>
      <c r="W19" s="5">
        <f t="shared" si="26"/>
        <v>168.00000000000003</v>
      </c>
      <c r="X19" s="5">
        <f t="shared" si="26"/>
        <v>228</v>
      </c>
      <c r="Y19" s="5">
        <f t="shared" si="26"/>
        <v>312</v>
      </c>
      <c r="Z19" s="5">
        <f t="shared" si="26"/>
        <v>420</v>
      </c>
      <c r="AA19" s="5">
        <f t="shared" si="26"/>
        <v>564</v>
      </c>
      <c r="AB19" s="6">
        <f t="shared" si="26"/>
        <v>756.00000000000011</v>
      </c>
    </row>
    <row r="20" spans="2:28" x14ac:dyDescent="0.25">
      <c r="B20" s="12" t="s">
        <v>115</v>
      </c>
      <c r="C20" s="7">
        <v>20</v>
      </c>
      <c r="D20" s="27" t="s">
        <v>105</v>
      </c>
      <c r="E20" s="3">
        <f t="shared" ref="E20:P20" si="27">4*$C$21*$C$20*E6</f>
        <v>0</v>
      </c>
      <c r="F20" s="3">
        <f t="shared" si="27"/>
        <v>32</v>
      </c>
      <c r="G20" s="3">
        <f t="shared" si="27"/>
        <v>48</v>
      </c>
      <c r="H20" s="3">
        <f t="shared" si="27"/>
        <v>80</v>
      </c>
      <c r="I20" s="3">
        <f t="shared" si="27"/>
        <v>112.00000000000001</v>
      </c>
      <c r="J20" s="3">
        <f t="shared" si="27"/>
        <v>160</v>
      </c>
      <c r="K20" s="3">
        <f t="shared" si="27"/>
        <v>224.00000000000003</v>
      </c>
      <c r="L20" s="3">
        <f t="shared" si="27"/>
        <v>304</v>
      </c>
      <c r="M20" s="3">
        <f t="shared" si="27"/>
        <v>416</v>
      </c>
      <c r="N20" s="3">
        <f t="shared" si="27"/>
        <v>560</v>
      </c>
      <c r="O20" s="3">
        <f t="shared" si="27"/>
        <v>752</v>
      </c>
      <c r="P20" s="45">
        <f t="shared" si="27"/>
        <v>1008.0000000000002</v>
      </c>
      <c r="Q20" s="50">
        <f t="shared" ref="Q20:AB20" si="28">4*$C$21*$C$20*E5</f>
        <v>32</v>
      </c>
      <c r="R20" s="3">
        <f t="shared" si="28"/>
        <v>48</v>
      </c>
      <c r="S20" s="3">
        <f t="shared" si="28"/>
        <v>80</v>
      </c>
      <c r="T20" s="3">
        <f t="shared" si="28"/>
        <v>112.00000000000001</v>
      </c>
      <c r="U20" s="3">
        <f t="shared" si="28"/>
        <v>160</v>
      </c>
      <c r="V20" s="3">
        <f t="shared" si="28"/>
        <v>224.00000000000003</v>
      </c>
      <c r="W20" s="3">
        <f t="shared" si="28"/>
        <v>304</v>
      </c>
      <c r="X20" s="3">
        <f t="shared" si="28"/>
        <v>416</v>
      </c>
      <c r="Y20" s="3">
        <f t="shared" si="28"/>
        <v>560</v>
      </c>
      <c r="Z20" s="3">
        <f t="shared" si="28"/>
        <v>752</v>
      </c>
      <c r="AA20" s="3">
        <f t="shared" si="28"/>
        <v>1008.0000000000002</v>
      </c>
      <c r="AB20" s="7">
        <f t="shared" si="28"/>
        <v>1360.0000000000002</v>
      </c>
    </row>
    <row r="21" spans="2:28" ht="15.75" thickBot="1" x14ac:dyDescent="0.3">
      <c r="B21" s="14" t="s">
        <v>118</v>
      </c>
      <c r="C21" s="9">
        <v>20</v>
      </c>
      <c r="D21" s="28" t="s">
        <v>106</v>
      </c>
      <c r="E21" s="8">
        <f>E19-E20</f>
        <v>24</v>
      </c>
      <c r="F21" s="8">
        <f t="shared" ref="F21:P21" si="29">F19-F20</f>
        <v>4</v>
      </c>
      <c r="G21" s="8">
        <f t="shared" si="29"/>
        <v>12</v>
      </c>
      <c r="H21" s="8">
        <f t="shared" si="29"/>
        <v>4.0000000000000142</v>
      </c>
      <c r="I21" s="8">
        <f t="shared" si="29"/>
        <v>7.9999999999999858</v>
      </c>
      <c r="J21" s="8">
        <f t="shared" si="29"/>
        <v>8.0000000000000284</v>
      </c>
      <c r="K21" s="8">
        <f t="shared" si="29"/>
        <v>3.9999999999999716</v>
      </c>
      <c r="L21" s="8">
        <f t="shared" si="29"/>
        <v>8</v>
      </c>
      <c r="M21" s="8">
        <f t="shared" si="29"/>
        <v>4</v>
      </c>
      <c r="N21" s="8">
        <f t="shared" si="29"/>
        <v>4</v>
      </c>
      <c r="O21" s="8">
        <f t="shared" si="29"/>
        <v>4.0000000000001137</v>
      </c>
      <c r="P21" s="46">
        <f t="shared" si="29"/>
        <v>11.999999999999886</v>
      </c>
      <c r="Q21" s="51">
        <f>Q19-Q20</f>
        <v>-32</v>
      </c>
      <c r="R21" s="8">
        <f t="shared" ref="R21:AB21" si="30">R19-R20</f>
        <v>-24</v>
      </c>
      <c r="S21" s="8">
        <f t="shared" si="30"/>
        <v>-44</v>
      </c>
      <c r="T21" s="8">
        <f t="shared" si="30"/>
        <v>-52.000000000000014</v>
      </c>
      <c r="U21" s="8">
        <f t="shared" si="30"/>
        <v>-75.999999999999986</v>
      </c>
      <c r="V21" s="8">
        <f t="shared" si="30"/>
        <v>-104.00000000000003</v>
      </c>
      <c r="W21" s="8">
        <f t="shared" si="30"/>
        <v>-135.99999999999997</v>
      </c>
      <c r="X21" s="8">
        <f t="shared" si="30"/>
        <v>-188</v>
      </c>
      <c r="Y21" s="8">
        <f t="shared" si="30"/>
        <v>-248</v>
      </c>
      <c r="Z21" s="8">
        <f t="shared" si="30"/>
        <v>-332</v>
      </c>
      <c r="AA21" s="8">
        <f t="shared" si="30"/>
        <v>-444.00000000000023</v>
      </c>
      <c r="AB21" s="9">
        <f t="shared" si="30"/>
        <v>-604.00000000000011</v>
      </c>
    </row>
    <row r="22" spans="2:28" x14ac:dyDescent="0.25"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1"/>
      <c r="O22" s="1"/>
      <c r="P22" s="1"/>
      <c r="Q22" s="17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x14ac:dyDescent="0.25">
      <c r="B23" s="38" t="s">
        <v>113</v>
      </c>
      <c r="C23" s="39" t="s">
        <v>116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1"/>
      <c r="O23" s="1"/>
      <c r="P23" s="1"/>
      <c r="Q23" s="1"/>
      <c r="R23" s="1"/>
    </row>
    <row r="24" spans="2:28" x14ac:dyDescent="0.25">
      <c r="B24" s="40"/>
      <c r="C24" s="39" t="s">
        <v>121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1"/>
      <c r="O24" s="1"/>
      <c r="P24" s="1"/>
      <c r="Q24" s="1"/>
      <c r="R24" s="1"/>
    </row>
    <row r="25" spans="2:28" x14ac:dyDescent="0.25">
      <c r="B25" s="40"/>
      <c r="C25" s="39" t="s">
        <v>122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1"/>
      <c r="O25" s="1"/>
      <c r="P25" s="1"/>
      <c r="Q25" s="1"/>
      <c r="R25" s="1"/>
    </row>
    <row r="26" spans="2:28" x14ac:dyDescent="0.25">
      <c r="C26" s="55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spans="2:28" x14ac:dyDescent="0.25">
      <c r="D27" s="2"/>
      <c r="E27" s="2"/>
      <c r="F27" s="2"/>
      <c r="G27" s="2"/>
      <c r="H27" s="2"/>
      <c r="I27" s="2"/>
      <c r="J27" s="2"/>
      <c r="K27" s="2"/>
      <c r="L27" s="2"/>
    </row>
  </sheetData>
  <mergeCells count="2">
    <mergeCell ref="D2:P2"/>
    <mergeCell ref="Q5:A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7"/>
  <sheetViews>
    <sheetView zoomScale="85" zoomScaleNormal="85" workbookViewId="0">
      <selection activeCell="AC9" sqref="AC9"/>
    </sheetView>
  </sheetViews>
  <sheetFormatPr baseColWidth="10" defaultRowHeight="15" x14ac:dyDescent="0.25"/>
  <cols>
    <col min="1" max="1" width="1.85546875" customWidth="1"/>
    <col min="2" max="2" width="17.140625" bestFit="1" customWidth="1"/>
    <col min="4" max="4" width="14.42578125" bestFit="1" customWidth="1"/>
    <col min="5" max="5" width="6.140625" bestFit="1" customWidth="1"/>
    <col min="6" max="7" width="7.140625" bestFit="1" customWidth="1"/>
    <col min="8" max="9" width="6.140625" bestFit="1" customWidth="1"/>
    <col min="10" max="10" width="7.140625" bestFit="1" customWidth="1"/>
    <col min="11" max="11" width="6.140625" bestFit="1" customWidth="1"/>
    <col min="12" max="12" width="7.140625" bestFit="1" customWidth="1"/>
    <col min="13" max="15" width="8.140625" bestFit="1" customWidth="1"/>
    <col min="16" max="16" width="7.140625" bestFit="1" customWidth="1"/>
    <col min="17" max="17" width="5.140625" bestFit="1" customWidth="1"/>
    <col min="18" max="18" width="6.85546875" bestFit="1" customWidth="1"/>
    <col min="19" max="20" width="7.85546875" bestFit="1" customWidth="1"/>
    <col min="21" max="22" width="6.85546875" bestFit="1" customWidth="1"/>
    <col min="23" max="23" width="7.85546875" bestFit="1" customWidth="1"/>
    <col min="24" max="24" width="6.85546875" bestFit="1" customWidth="1"/>
    <col min="25" max="25" width="7.85546875" bestFit="1" customWidth="1"/>
    <col min="26" max="26" width="8.140625" bestFit="1" customWidth="1"/>
    <col min="27" max="28" width="8.85546875" bestFit="1" customWidth="1"/>
  </cols>
  <sheetData>
    <row r="1" spans="2:28" ht="15.75" thickBot="1" x14ac:dyDescent="0.3"/>
    <row r="2" spans="2:28" ht="15.75" thickBot="1" x14ac:dyDescent="0.3">
      <c r="C2" s="1"/>
      <c r="D2" s="56" t="s">
        <v>120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1"/>
      <c r="R2" s="1"/>
    </row>
    <row r="3" spans="2:28" x14ac:dyDescent="0.25">
      <c r="C3" s="1"/>
      <c r="D3" s="35" t="s">
        <v>111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89</v>
      </c>
      <c r="O3" s="10" t="s">
        <v>90</v>
      </c>
      <c r="P3" s="11" t="s">
        <v>91</v>
      </c>
    </row>
    <row r="4" spans="2:28" ht="15.75" thickBot="1" x14ac:dyDescent="0.3">
      <c r="C4" s="1"/>
      <c r="D4" s="24" t="s">
        <v>88</v>
      </c>
      <c r="E4" s="4">
        <v>0.03</v>
      </c>
      <c r="F4" s="4">
        <v>0.05</v>
      </c>
      <c r="G4" s="4">
        <v>0.04</v>
      </c>
      <c r="H4" s="4">
        <v>0.05</v>
      </c>
      <c r="I4" s="4">
        <v>7.0000000000000007E-2</v>
      </c>
      <c r="J4" s="4">
        <v>0.09</v>
      </c>
      <c r="K4" s="4">
        <v>0.12</v>
      </c>
      <c r="L4" s="4">
        <v>0.16</v>
      </c>
      <c r="M4" s="4">
        <v>0.21</v>
      </c>
      <c r="N4" s="15">
        <v>0.28000000000000003</v>
      </c>
      <c r="O4" s="4">
        <v>0.38</v>
      </c>
      <c r="P4" s="54">
        <v>0.51</v>
      </c>
      <c r="Q4" s="1"/>
      <c r="R4" s="1"/>
    </row>
    <row r="5" spans="2:28" ht="15.75" thickBot="1" x14ac:dyDescent="0.3">
      <c r="C5" s="1"/>
      <c r="D5" s="24" t="s">
        <v>10</v>
      </c>
      <c r="E5" s="3">
        <f>E4</f>
        <v>0.03</v>
      </c>
      <c r="F5" s="3">
        <f>F4</f>
        <v>0.05</v>
      </c>
      <c r="G5" s="3">
        <f>G4+E4</f>
        <v>7.0000000000000007E-2</v>
      </c>
      <c r="H5" s="3">
        <f>H4+F4</f>
        <v>0.1</v>
      </c>
      <c r="I5" s="3">
        <f>I4+G4+E4</f>
        <v>0.14000000000000001</v>
      </c>
      <c r="J5" s="3">
        <f>J4+H4+F4</f>
        <v>0.19</v>
      </c>
      <c r="K5" s="3">
        <f>K4+I4+G4+E4</f>
        <v>0.26</v>
      </c>
      <c r="L5" s="3">
        <f>L4+J4+H4+F4</f>
        <v>0.35</v>
      </c>
      <c r="M5" s="3">
        <f>M4+K4+I4+G4+E4</f>
        <v>0.47</v>
      </c>
      <c r="N5" s="3">
        <f>N4+L4+J4+H4+F4</f>
        <v>0.63000000000000012</v>
      </c>
      <c r="O5" s="3">
        <f>O4+M4+K4+I4+G4+E4</f>
        <v>0.85000000000000009</v>
      </c>
      <c r="P5" s="7">
        <f>P4+N4+L4+J4+H4+F4</f>
        <v>1.1400000000000001</v>
      </c>
      <c r="Q5" s="59" t="s">
        <v>119</v>
      </c>
      <c r="R5" s="60"/>
      <c r="S5" s="60"/>
      <c r="T5" s="60"/>
      <c r="U5" s="60"/>
      <c r="V5" s="60"/>
      <c r="W5" s="60"/>
      <c r="X5" s="60"/>
      <c r="Y5" s="60"/>
      <c r="Z5" s="60"/>
      <c r="AA5" s="60"/>
      <c r="AB5" s="61"/>
    </row>
    <row r="6" spans="2:28" ht="15.75" thickBot="1" x14ac:dyDescent="0.3">
      <c r="C6" s="1"/>
      <c r="D6" s="25" t="s">
        <v>11</v>
      </c>
      <c r="E6" s="8">
        <f>0</f>
        <v>0</v>
      </c>
      <c r="F6" s="8">
        <f t="shared" ref="F6:P6" si="0">E5</f>
        <v>0.03</v>
      </c>
      <c r="G6" s="8">
        <f t="shared" si="0"/>
        <v>0.05</v>
      </c>
      <c r="H6" s="8">
        <f t="shared" si="0"/>
        <v>7.0000000000000007E-2</v>
      </c>
      <c r="I6" s="8">
        <f t="shared" si="0"/>
        <v>0.1</v>
      </c>
      <c r="J6" s="8">
        <f t="shared" si="0"/>
        <v>0.14000000000000001</v>
      </c>
      <c r="K6" s="8">
        <f t="shared" si="0"/>
        <v>0.19</v>
      </c>
      <c r="L6" s="8">
        <f t="shared" si="0"/>
        <v>0.26</v>
      </c>
      <c r="M6" s="8">
        <f t="shared" si="0"/>
        <v>0.35</v>
      </c>
      <c r="N6" s="8">
        <f t="shared" si="0"/>
        <v>0.47</v>
      </c>
      <c r="O6" s="8">
        <f t="shared" si="0"/>
        <v>0.63000000000000012</v>
      </c>
      <c r="P6" s="9">
        <f t="shared" si="0"/>
        <v>0.85000000000000009</v>
      </c>
      <c r="Q6" s="10" t="s">
        <v>1</v>
      </c>
      <c r="R6" s="10" t="s">
        <v>2</v>
      </c>
      <c r="S6" s="10" t="s">
        <v>3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8</v>
      </c>
      <c r="Y6" s="10" t="s">
        <v>9</v>
      </c>
      <c r="Z6" s="10" t="s">
        <v>89</v>
      </c>
      <c r="AA6" s="10" t="s">
        <v>90</v>
      </c>
      <c r="AB6" s="11" t="s">
        <v>91</v>
      </c>
    </row>
    <row r="7" spans="2:28" x14ac:dyDescent="0.25">
      <c r="B7" s="36" t="s">
        <v>93</v>
      </c>
      <c r="C7" s="37" t="s">
        <v>92</v>
      </c>
      <c r="D7" s="29" t="s">
        <v>98</v>
      </c>
      <c r="E7" s="31">
        <f t="shared" ref="E7:P7" si="1">3*$C$9*$C$8*E5</f>
        <v>78.75</v>
      </c>
      <c r="F7" s="31">
        <f t="shared" si="1"/>
        <v>131.25</v>
      </c>
      <c r="G7" s="31">
        <f t="shared" si="1"/>
        <v>183.75000000000003</v>
      </c>
      <c r="H7" s="31">
        <f t="shared" si="1"/>
        <v>262.5</v>
      </c>
      <c r="I7" s="31">
        <f t="shared" si="1"/>
        <v>367.50000000000006</v>
      </c>
      <c r="J7" s="31">
        <f t="shared" si="1"/>
        <v>498.75</v>
      </c>
      <c r="K7" s="31">
        <f t="shared" si="1"/>
        <v>682.5</v>
      </c>
      <c r="L7" s="31">
        <f t="shared" si="1"/>
        <v>918.74999999999989</v>
      </c>
      <c r="M7" s="31">
        <f t="shared" si="1"/>
        <v>1233.75</v>
      </c>
      <c r="N7" s="31">
        <f t="shared" si="1"/>
        <v>1653.7500000000002</v>
      </c>
      <c r="O7" s="31">
        <f t="shared" si="1"/>
        <v>2231.2500000000005</v>
      </c>
      <c r="P7" s="41">
        <f t="shared" si="1"/>
        <v>2992.5000000000005</v>
      </c>
      <c r="Q7" s="24">
        <f t="shared" ref="Q7:AB7" si="2">3*$C$9*$C$8*E6</f>
        <v>0</v>
      </c>
      <c r="R7" s="30">
        <f t="shared" si="2"/>
        <v>78.75</v>
      </c>
      <c r="S7" s="30">
        <f t="shared" si="2"/>
        <v>131.25</v>
      </c>
      <c r="T7" s="30">
        <f t="shared" si="2"/>
        <v>183.75000000000003</v>
      </c>
      <c r="U7" s="30">
        <f t="shared" si="2"/>
        <v>262.5</v>
      </c>
      <c r="V7" s="30">
        <f t="shared" si="2"/>
        <v>367.50000000000006</v>
      </c>
      <c r="W7" s="30">
        <f t="shared" si="2"/>
        <v>498.75</v>
      </c>
      <c r="X7" s="30">
        <f t="shared" si="2"/>
        <v>682.5</v>
      </c>
      <c r="Y7" s="30">
        <f t="shared" si="2"/>
        <v>918.74999999999989</v>
      </c>
      <c r="Z7" s="30">
        <f t="shared" si="2"/>
        <v>1233.75</v>
      </c>
      <c r="AA7" s="30">
        <f t="shared" si="2"/>
        <v>1653.7500000000002</v>
      </c>
      <c r="AB7" s="32">
        <f t="shared" si="2"/>
        <v>2231.2500000000005</v>
      </c>
    </row>
    <row r="8" spans="2:28" x14ac:dyDescent="0.25">
      <c r="B8" s="12" t="s">
        <v>94</v>
      </c>
      <c r="C8" s="32">
        <v>25</v>
      </c>
      <c r="D8" s="27" t="s">
        <v>99</v>
      </c>
      <c r="E8" s="30">
        <f t="shared" ref="E8:P8" si="3">4*$C$9*$C$8*E6</f>
        <v>0</v>
      </c>
      <c r="F8" s="30">
        <f t="shared" si="3"/>
        <v>105</v>
      </c>
      <c r="G8" s="30">
        <f t="shared" si="3"/>
        <v>175</v>
      </c>
      <c r="H8" s="30">
        <f t="shared" si="3"/>
        <v>245.00000000000003</v>
      </c>
      <c r="I8" s="30">
        <f t="shared" si="3"/>
        <v>350</v>
      </c>
      <c r="J8" s="30">
        <f t="shared" si="3"/>
        <v>490.00000000000006</v>
      </c>
      <c r="K8" s="30">
        <f t="shared" si="3"/>
        <v>665</v>
      </c>
      <c r="L8" s="30">
        <f t="shared" si="3"/>
        <v>910</v>
      </c>
      <c r="M8" s="30">
        <f t="shared" si="3"/>
        <v>1225</v>
      </c>
      <c r="N8" s="30">
        <f t="shared" si="3"/>
        <v>1645</v>
      </c>
      <c r="O8" s="30">
        <f t="shared" si="3"/>
        <v>2205.0000000000005</v>
      </c>
      <c r="P8" s="42">
        <f t="shared" si="3"/>
        <v>2975.0000000000005</v>
      </c>
      <c r="Q8" s="24">
        <f t="shared" ref="Q8:AB8" si="4">4*$C$9*$C$8*E5</f>
        <v>105</v>
      </c>
      <c r="R8" s="30">
        <f t="shared" si="4"/>
        <v>175</v>
      </c>
      <c r="S8" s="30">
        <f t="shared" si="4"/>
        <v>245.00000000000003</v>
      </c>
      <c r="T8" s="30">
        <f t="shared" si="4"/>
        <v>350</v>
      </c>
      <c r="U8" s="30">
        <f t="shared" si="4"/>
        <v>490.00000000000006</v>
      </c>
      <c r="V8" s="30">
        <f t="shared" si="4"/>
        <v>665</v>
      </c>
      <c r="W8" s="30">
        <f t="shared" si="4"/>
        <v>910</v>
      </c>
      <c r="X8" s="30">
        <f t="shared" si="4"/>
        <v>1225</v>
      </c>
      <c r="Y8" s="30">
        <f t="shared" si="4"/>
        <v>1645</v>
      </c>
      <c r="Z8" s="30">
        <f t="shared" si="4"/>
        <v>2205.0000000000005</v>
      </c>
      <c r="AA8" s="30">
        <f t="shared" si="4"/>
        <v>2975.0000000000005</v>
      </c>
      <c r="AB8" s="32">
        <f t="shared" si="4"/>
        <v>3990.0000000000005</v>
      </c>
    </row>
    <row r="9" spans="2:28" ht="15.75" thickBot="1" x14ac:dyDescent="0.3">
      <c r="B9" s="14" t="s">
        <v>118</v>
      </c>
      <c r="C9" s="34">
        <v>35</v>
      </c>
      <c r="D9" s="28" t="s">
        <v>100</v>
      </c>
      <c r="E9" s="33">
        <f>E7-E8</f>
        <v>78.75</v>
      </c>
      <c r="F9" s="33">
        <f>F7-F8</f>
        <v>26.25</v>
      </c>
      <c r="G9" s="33">
        <f t="shared" ref="G9:P9" si="5">G7-G8</f>
        <v>8.7500000000000284</v>
      </c>
      <c r="H9" s="33">
        <f t="shared" si="5"/>
        <v>17.499999999999972</v>
      </c>
      <c r="I9" s="33">
        <f t="shared" si="5"/>
        <v>17.500000000000057</v>
      </c>
      <c r="J9" s="33">
        <f t="shared" si="5"/>
        <v>8.7499999999999432</v>
      </c>
      <c r="K9" s="33">
        <f t="shared" si="5"/>
        <v>17.5</v>
      </c>
      <c r="L9" s="33">
        <f t="shared" si="5"/>
        <v>8.7499999999998863</v>
      </c>
      <c r="M9" s="33">
        <f t="shared" si="5"/>
        <v>8.75</v>
      </c>
      <c r="N9" s="33">
        <f t="shared" si="5"/>
        <v>8.7500000000002274</v>
      </c>
      <c r="O9" s="33">
        <f t="shared" si="5"/>
        <v>26.25</v>
      </c>
      <c r="P9" s="43">
        <f t="shared" si="5"/>
        <v>17.5</v>
      </c>
      <c r="Q9" s="48">
        <f>Q7-Q8</f>
        <v>-105</v>
      </c>
      <c r="R9" s="44">
        <f t="shared" ref="R9:AB9" si="6">R7-R8</f>
        <v>-96.25</v>
      </c>
      <c r="S9" s="44">
        <f t="shared" si="6"/>
        <v>-113.75000000000003</v>
      </c>
      <c r="T9" s="44">
        <f t="shared" si="6"/>
        <v>-166.24999999999997</v>
      </c>
      <c r="U9" s="44">
        <f t="shared" si="6"/>
        <v>-227.50000000000006</v>
      </c>
      <c r="V9" s="44">
        <f t="shared" si="6"/>
        <v>-297.49999999999994</v>
      </c>
      <c r="W9" s="44">
        <f t="shared" si="6"/>
        <v>-411.25</v>
      </c>
      <c r="X9" s="44">
        <f t="shared" si="6"/>
        <v>-542.5</v>
      </c>
      <c r="Y9" s="44">
        <f t="shared" si="6"/>
        <v>-726.25000000000011</v>
      </c>
      <c r="Z9" s="44">
        <f t="shared" si="6"/>
        <v>-971.25000000000045</v>
      </c>
      <c r="AA9" s="44">
        <f t="shared" si="6"/>
        <v>-1321.2500000000002</v>
      </c>
      <c r="AB9" s="49">
        <f t="shared" si="6"/>
        <v>-1758.75</v>
      </c>
    </row>
    <row r="10" spans="2:28" x14ac:dyDescent="0.25">
      <c r="B10" s="36" t="s">
        <v>93</v>
      </c>
      <c r="C10" s="37" t="s">
        <v>95</v>
      </c>
      <c r="D10" s="26" t="s">
        <v>107</v>
      </c>
      <c r="E10" s="5">
        <f t="shared" ref="E10:P10" si="7">3*$C$12*$C$11*E5</f>
        <v>22.5</v>
      </c>
      <c r="F10" s="5">
        <f t="shared" si="7"/>
        <v>37.5</v>
      </c>
      <c r="G10" s="5">
        <f t="shared" si="7"/>
        <v>52.500000000000007</v>
      </c>
      <c r="H10" s="5">
        <f t="shared" si="7"/>
        <v>75</v>
      </c>
      <c r="I10" s="5">
        <f t="shared" si="7"/>
        <v>105.00000000000001</v>
      </c>
      <c r="J10" s="5">
        <f t="shared" si="7"/>
        <v>142.5</v>
      </c>
      <c r="K10" s="5">
        <f t="shared" si="7"/>
        <v>195</v>
      </c>
      <c r="L10" s="5">
        <f t="shared" si="7"/>
        <v>262.5</v>
      </c>
      <c r="M10" s="5">
        <f t="shared" si="7"/>
        <v>352.5</v>
      </c>
      <c r="N10" s="5">
        <f t="shared" si="7"/>
        <v>472.50000000000011</v>
      </c>
      <c r="O10" s="5">
        <f t="shared" si="7"/>
        <v>637.50000000000011</v>
      </c>
      <c r="P10" s="47">
        <f t="shared" si="7"/>
        <v>855.00000000000011</v>
      </c>
      <c r="Q10" s="35">
        <f t="shared" ref="Q10:AB10" si="8">3*$C$12*$C$11*E6</f>
        <v>0</v>
      </c>
      <c r="R10" s="5">
        <f t="shared" si="8"/>
        <v>22.5</v>
      </c>
      <c r="S10" s="5">
        <f t="shared" si="8"/>
        <v>37.5</v>
      </c>
      <c r="T10" s="5">
        <f t="shared" si="8"/>
        <v>52.500000000000007</v>
      </c>
      <c r="U10" s="5">
        <f t="shared" si="8"/>
        <v>75</v>
      </c>
      <c r="V10" s="5">
        <f t="shared" si="8"/>
        <v>105.00000000000001</v>
      </c>
      <c r="W10" s="5">
        <f t="shared" si="8"/>
        <v>142.5</v>
      </c>
      <c r="X10" s="5">
        <f t="shared" si="8"/>
        <v>195</v>
      </c>
      <c r="Y10" s="5">
        <f t="shared" si="8"/>
        <v>262.5</v>
      </c>
      <c r="Z10" s="5">
        <f t="shared" si="8"/>
        <v>352.5</v>
      </c>
      <c r="AA10" s="5">
        <f t="shared" si="8"/>
        <v>472.50000000000011</v>
      </c>
      <c r="AB10" s="6">
        <f t="shared" si="8"/>
        <v>637.50000000000011</v>
      </c>
    </row>
    <row r="11" spans="2:28" x14ac:dyDescent="0.25">
      <c r="B11" s="12" t="s">
        <v>117</v>
      </c>
      <c r="C11" s="7">
        <v>10</v>
      </c>
      <c r="D11" s="27" t="s">
        <v>108</v>
      </c>
      <c r="E11" s="3">
        <f t="shared" ref="E11:P11" si="9">4*$C$12*$C$11*E6</f>
        <v>0</v>
      </c>
      <c r="F11" s="3">
        <f t="shared" si="9"/>
        <v>30</v>
      </c>
      <c r="G11" s="3">
        <f t="shared" si="9"/>
        <v>50</v>
      </c>
      <c r="H11" s="3">
        <f t="shared" si="9"/>
        <v>70</v>
      </c>
      <c r="I11" s="3">
        <f t="shared" si="9"/>
        <v>100</v>
      </c>
      <c r="J11" s="3">
        <f t="shared" si="9"/>
        <v>140</v>
      </c>
      <c r="K11" s="3">
        <f t="shared" si="9"/>
        <v>190</v>
      </c>
      <c r="L11" s="3">
        <f t="shared" si="9"/>
        <v>260</v>
      </c>
      <c r="M11" s="3">
        <f t="shared" si="9"/>
        <v>350</v>
      </c>
      <c r="N11" s="3">
        <f t="shared" si="9"/>
        <v>470</v>
      </c>
      <c r="O11" s="3">
        <f t="shared" si="9"/>
        <v>630.00000000000011</v>
      </c>
      <c r="P11" s="45">
        <f t="shared" si="9"/>
        <v>850.00000000000011</v>
      </c>
      <c r="Q11" s="50">
        <f t="shared" ref="Q11:AB11" si="10">4*$C$12*$C$11*E5</f>
        <v>30</v>
      </c>
      <c r="R11" s="3">
        <f t="shared" si="10"/>
        <v>50</v>
      </c>
      <c r="S11" s="3">
        <f t="shared" si="10"/>
        <v>70</v>
      </c>
      <c r="T11" s="3">
        <f t="shared" si="10"/>
        <v>100</v>
      </c>
      <c r="U11" s="3">
        <f t="shared" si="10"/>
        <v>140</v>
      </c>
      <c r="V11" s="3">
        <f t="shared" si="10"/>
        <v>190</v>
      </c>
      <c r="W11" s="3">
        <f t="shared" si="10"/>
        <v>260</v>
      </c>
      <c r="X11" s="3">
        <f t="shared" si="10"/>
        <v>350</v>
      </c>
      <c r="Y11" s="3">
        <f t="shared" si="10"/>
        <v>470</v>
      </c>
      <c r="Z11" s="3">
        <f t="shared" si="10"/>
        <v>630.00000000000011</v>
      </c>
      <c r="AA11" s="3">
        <f t="shared" si="10"/>
        <v>850.00000000000011</v>
      </c>
      <c r="AB11" s="7">
        <f t="shared" si="10"/>
        <v>1140.0000000000002</v>
      </c>
    </row>
    <row r="12" spans="2:28" ht="15.75" thickBot="1" x14ac:dyDescent="0.3">
      <c r="B12" s="14" t="s">
        <v>118</v>
      </c>
      <c r="C12" s="9">
        <v>25</v>
      </c>
      <c r="D12" s="28" t="s">
        <v>109</v>
      </c>
      <c r="E12" s="8">
        <f>E10-E11</f>
        <v>22.5</v>
      </c>
      <c r="F12" s="8">
        <f t="shared" ref="F12:P12" si="11">F10-F11</f>
        <v>7.5</v>
      </c>
      <c r="G12" s="8">
        <f t="shared" si="11"/>
        <v>2.5000000000000071</v>
      </c>
      <c r="H12" s="8">
        <f t="shared" si="11"/>
        <v>5</v>
      </c>
      <c r="I12" s="8">
        <f t="shared" si="11"/>
        <v>5.0000000000000142</v>
      </c>
      <c r="J12" s="8">
        <f t="shared" si="11"/>
        <v>2.5</v>
      </c>
      <c r="K12" s="8">
        <f t="shared" si="11"/>
        <v>5</v>
      </c>
      <c r="L12" s="8">
        <f t="shared" si="11"/>
        <v>2.5</v>
      </c>
      <c r="M12" s="8">
        <f t="shared" si="11"/>
        <v>2.5</v>
      </c>
      <c r="N12" s="8">
        <f t="shared" si="11"/>
        <v>2.5000000000001137</v>
      </c>
      <c r="O12" s="8">
        <f t="shared" si="11"/>
        <v>7.5</v>
      </c>
      <c r="P12" s="46">
        <f t="shared" si="11"/>
        <v>5</v>
      </c>
      <c r="Q12" s="51">
        <f>Q10-Q11</f>
        <v>-30</v>
      </c>
      <c r="R12" s="8">
        <f t="shared" ref="R12:AB12" si="12">R10-R11</f>
        <v>-27.5</v>
      </c>
      <c r="S12" s="8">
        <f t="shared" si="12"/>
        <v>-32.5</v>
      </c>
      <c r="T12" s="8">
        <f t="shared" si="12"/>
        <v>-47.499999999999993</v>
      </c>
      <c r="U12" s="8">
        <f t="shared" si="12"/>
        <v>-65</v>
      </c>
      <c r="V12" s="8">
        <f t="shared" si="12"/>
        <v>-84.999999999999986</v>
      </c>
      <c r="W12" s="8">
        <f t="shared" si="12"/>
        <v>-117.5</v>
      </c>
      <c r="X12" s="8">
        <f t="shared" si="12"/>
        <v>-155</v>
      </c>
      <c r="Y12" s="8">
        <f t="shared" si="12"/>
        <v>-207.5</v>
      </c>
      <c r="Z12" s="8">
        <f t="shared" si="12"/>
        <v>-277.50000000000011</v>
      </c>
      <c r="AA12" s="8">
        <f t="shared" si="12"/>
        <v>-377.5</v>
      </c>
      <c r="AB12" s="9">
        <f t="shared" si="12"/>
        <v>-502.50000000000011</v>
      </c>
    </row>
    <row r="13" spans="2:28" x14ac:dyDescent="0.25">
      <c r="B13" s="36" t="s">
        <v>93</v>
      </c>
      <c r="C13" s="37" t="s">
        <v>96</v>
      </c>
      <c r="D13" s="26" t="s">
        <v>103</v>
      </c>
      <c r="E13" s="5">
        <f t="shared" ref="E13:P13" si="13">3*$C$15*$C$14*E5</f>
        <v>13.5</v>
      </c>
      <c r="F13" s="5">
        <f t="shared" si="13"/>
        <v>22.5</v>
      </c>
      <c r="G13" s="5">
        <f t="shared" si="13"/>
        <v>31.500000000000004</v>
      </c>
      <c r="H13" s="5">
        <f t="shared" si="13"/>
        <v>45</v>
      </c>
      <c r="I13" s="5">
        <f t="shared" si="13"/>
        <v>63.000000000000007</v>
      </c>
      <c r="J13" s="5">
        <f t="shared" si="13"/>
        <v>85.5</v>
      </c>
      <c r="K13" s="5">
        <f t="shared" si="13"/>
        <v>117</v>
      </c>
      <c r="L13" s="5">
        <f t="shared" si="13"/>
        <v>157.5</v>
      </c>
      <c r="M13" s="5">
        <f t="shared" si="13"/>
        <v>211.5</v>
      </c>
      <c r="N13" s="5">
        <f t="shared" si="13"/>
        <v>283.50000000000006</v>
      </c>
      <c r="O13" s="5">
        <f t="shared" si="13"/>
        <v>382.50000000000006</v>
      </c>
      <c r="P13" s="47">
        <f t="shared" si="13"/>
        <v>513</v>
      </c>
      <c r="Q13" s="35">
        <f t="shared" ref="Q13:AB13" si="14">3*$C$15*$C$14*E6</f>
        <v>0</v>
      </c>
      <c r="R13" s="5">
        <f t="shared" si="14"/>
        <v>13.5</v>
      </c>
      <c r="S13" s="5">
        <f t="shared" si="14"/>
        <v>22.5</v>
      </c>
      <c r="T13" s="5">
        <f t="shared" si="14"/>
        <v>31.500000000000004</v>
      </c>
      <c r="U13" s="5">
        <f t="shared" si="14"/>
        <v>45</v>
      </c>
      <c r="V13" s="5">
        <f t="shared" si="14"/>
        <v>63.000000000000007</v>
      </c>
      <c r="W13" s="5">
        <f t="shared" si="14"/>
        <v>85.5</v>
      </c>
      <c r="X13" s="5">
        <f t="shared" si="14"/>
        <v>117</v>
      </c>
      <c r="Y13" s="5">
        <f t="shared" si="14"/>
        <v>157.5</v>
      </c>
      <c r="Z13" s="5">
        <f t="shared" si="14"/>
        <v>211.5</v>
      </c>
      <c r="AA13" s="5">
        <f t="shared" si="14"/>
        <v>283.50000000000006</v>
      </c>
      <c r="AB13" s="6">
        <f t="shared" si="14"/>
        <v>382.50000000000006</v>
      </c>
    </row>
    <row r="14" spans="2:28" x14ac:dyDescent="0.25">
      <c r="B14" s="12" t="s">
        <v>114</v>
      </c>
      <c r="C14" s="7">
        <v>10</v>
      </c>
      <c r="D14" s="27" t="s">
        <v>101</v>
      </c>
      <c r="E14" s="3">
        <f t="shared" ref="E14:P14" si="15">4*$C$15*$C$14*E6</f>
        <v>0</v>
      </c>
      <c r="F14" s="3">
        <f t="shared" si="15"/>
        <v>18</v>
      </c>
      <c r="G14" s="3">
        <f t="shared" si="15"/>
        <v>30</v>
      </c>
      <c r="H14" s="3">
        <f t="shared" si="15"/>
        <v>42.000000000000007</v>
      </c>
      <c r="I14" s="3">
        <f t="shared" si="15"/>
        <v>60</v>
      </c>
      <c r="J14" s="3">
        <f t="shared" si="15"/>
        <v>84.000000000000014</v>
      </c>
      <c r="K14" s="3">
        <f t="shared" si="15"/>
        <v>114</v>
      </c>
      <c r="L14" s="3">
        <f t="shared" si="15"/>
        <v>156</v>
      </c>
      <c r="M14" s="3">
        <f t="shared" si="15"/>
        <v>210</v>
      </c>
      <c r="N14" s="3">
        <f t="shared" si="15"/>
        <v>282</v>
      </c>
      <c r="O14" s="3">
        <f t="shared" si="15"/>
        <v>378.00000000000006</v>
      </c>
      <c r="P14" s="45">
        <f t="shared" si="15"/>
        <v>510.00000000000006</v>
      </c>
      <c r="Q14" s="50">
        <f t="shared" ref="Q14:AB14" si="16">4*$C$15*$C$14*E5</f>
        <v>18</v>
      </c>
      <c r="R14" s="3">
        <f t="shared" si="16"/>
        <v>30</v>
      </c>
      <c r="S14" s="3">
        <f t="shared" si="16"/>
        <v>42.000000000000007</v>
      </c>
      <c r="T14" s="3">
        <f t="shared" si="16"/>
        <v>60</v>
      </c>
      <c r="U14" s="3">
        <f t="shared" si="16"/>
        <v>84.000000000000014</v>
      </c>
      <c r="V14" s="3">
        <f t="shared" si="16"/>
        <v>114</v>
      </c>
      <c r="W14" s="3">
        <f t="shared" si="16"/>
        <v>156</v>
      </c>
      <c r="X14" s="3">
        <f t="shared" si="16"/>
        <v>210</v>
      </c>
      <c r="Y14" s="3">
        <f t="shared" si="16"/>
        <v>282</v>
      </c>
      <c r="Z14" s="3">
        <f t="shared" si="16"/>
        <v>378.00000000000006</v>
      </c>
      <c r="AA14" s="3">
        <f t="shared" si="16"/>
        <v>510.00000000000006</v>
      </c>
      <c r="AB14" s="7">
        <f t="shared" si="16"/>
        <v>684.00000000000011</v>
      </c>
    </row>
    <row r="15" spans="2:28" ht="15.75" thickBot="1" x14ac:dyDescent="0.3">
      <c r="B15" s="14" t="s">
        <v>118</v>
      </c>
      <c r="C15" s="9">
        <v>15</v>
      </c>
      <c r="D15" s="28" t="s">
        <v>102</v>
      </c>
      <c r="E15" s="8">
        <f>E13-E14</f>
        <v>13.5</v>
      </c>
      <c r="F15" s="8">
        <f t="shared" ref="F15:P15" si="17">F13-F14</f>
        <v>4.5</v>
      </c>
      <c r="G15" s="8">
        <f t="shared" si="17"/>
        <v>1.5000000000000036</v>
      </c>
      <c r="H15" s="8">
        <f t="shared" si="17"/>
        <v>2.9999999999999929</v>
      </c>
      <c r="I15" s="8">
        <f t="shared" si="17"/>
        <v>3.0000000000000071</v>
      </c>
      <c r="J15" s="8">
        <f t="shared" si="17"/>
        <v>1.4999999999999858</v>
      </c>
      <c r="K15" s="8">
        <f t="shared" si="17"/>
        <v>3</v>
      </c>
      <c r="L15" s="8">
        <f t="shared" si="17"/>
        <v>1.5</v>
      </c>
      <c r="M15" s="8">
        <f t="shared" si="17"/>
        <v>1.5</v>
      </c>
      <c r="N15" s="8">
        <f t="shared" si="17"/>
        <v>1.5000000000000568</v>
      </c>
      <c r="O15" s="8">
        <f t="shared" si="17"/>
        <v>4.5</v>
      </c>
      <c r="P15" s="46">
        <f t="shared" si="17"/>
        <v>2.9999999999999432</v>
      </c>
      <c r="Q15" s="51">
        <f>Q13-Q14</f>
        <v>-18</v>
      </c>
      <c r="R15" s="8">
        <f t="shared" ref="R15:AB15" si="18">R13-R14</f>
        <v>-16.5</v>
      </c>
      <c r="S15" s="8">
        <f t="shared" si="18"/>
        <v>-19.500000000000007</v>
      </c>
      <c r="T15" s="8">
        <f t="shared" si="18"/>
        <v>-28.499999999999996</v>
      </c>
      <c r="U15" s="8">
        <f t="shared" si="18"/>
        <v>-39.000000000000014</v>
      </c>
      <c r="V15" s="8">
        <f t="shared" si="18"/>
        <v>-50.999999999999993</v>
      </c>
      <c r="W15" s="8">
        <f t="shared" si="18"/>
        <v>-70.5</v>
      </c>
      <c r="X15" s="8">
        <f t="shared" si="18"/>
        <v>-93</v>
      </c>
      <c r="Y15" s="8">
        <f t="shared" si="18"/>
        <v>-124.5</v>
      </c>
      <c r="Z15" s="8">
        <f t="shared" si="18"/>
        <v>-166.50000000000006</v>
      </c>
      <c r="AA15" s="8">
        <f t="shared" si="18"/>
        <v>-226.5</v>
      </c>
      <c r="AB15" s="9">
        <f t="shared" si="18"/>
        <v>-301.50000000000006</v>
      </c>
    </row>
    <row r="16" spans="2:28" x14ac:dyDescent="0.25">
      <c r="B16" s="36" t="s">
        <v>93</v>
      </c>
      <c r="C16" s="37" t="s">
        <v>97</v>
      </c>
      <c r="D16" s="26" t="s">
        <v>104</v>
      </c>
      <c r="E16" s="5">
        <f t="shared" ref="E16:P16" si="19">3*$C$18*$C$17*E5</f>
        <v>22.5</v>
      </c>
      <c r="F16" s="5">
        <f t="shared" si="19"/>
        <v>37.5</v>
      </c>
      <c r="G16" s="5">
        <f t="shared" si="19"/>
        <v>52.500000000000007</v>
      </c>
      <c r="H16" s="5">
        <f t="shared" si="19"/>
        <v>75</v>
      </c>
      <c r="I16" s="5">
        <f t="shared" si="19"/>
        <v>105.00000000000001</v>
      </c>
      <c r="J16" s="5">
        <f t="shared" si="19"/>
        <v>142.5</v>
      </c>
      <c r="K16" s="5">
        <f t="shared" si="19"/>
        <v>195</v>
      </c>
      <c r="L16" s="5">
        <f t="shared" si="19"/>
        <v>262.5</v>
      </c>
      <c r="M16" s="5">
        <f t="shared" si="19"/>
        <v>352.5</v>
      </c>
      <c r="N16" s="5">
        <f t="shared" si="19"/>
        <v>472.50000000000011</v>
      </c>
      <c r="O16" s="5">
        <f t="shared" si="19"/>
        <v>637.50000000000011</v>
      </c>
      <c r="P16" s="47">
        <f t="shared" si="19"/>
        <v>855.00000000000011</v>
      </c>
      <c r="Q16" s="35">
        <f t="shared" ref="Q16:AB16" si="20">3*$C$18*$C$17*E6</f>
        <v>0</v>
      </c>
      <c r="R16" s="5">
        <f t="shared" si="20"/>
        <v>22.5</v>
      </c>
      <c r="S16" s="5">
        <f t="shared" si="20"/>
        <v>37.5</v>
      </c>
      <c r="T16" s="5">
        <f t="shared" si="20"/>
        <v>52.500000000000007</v>
      </c>
      <c r="U16" s="5">
        <f t="shared" si="20"/>
        <v>75</v>
      </c>
      <c r="V16" s="5">
        <f t="shared" si="20"/>
        <v>105.00000000000001</v>
      </c>
      <c r="W16" s="5">
        <f t="shared" si="20"/>
        <v>142.5</v>
      </c>
      <c r="X16" s="5">
        <f t="shared" si="20"/>
        <v>195</v>
      </c>
      <c r="Y16" s="5">
        <f t="shared" si="20"/>
        <v>262.5</v>
      </c>
      <c r="Z16" s="5">
        <f t="shared" si="20"/>
        <v>352.5</v>
      </c>
      <c r="AA16" s="5">
        <f t="shared" si="20"/>
        <v>472.50000000000011</v>
      </c>
      <c r="AB16" s="6">
        <f t="shared" si="20"/>
        <v>637.50000000000011</v>
      </c>
    </row>
    <row r="17" spans="2:28" x14ac:dyDescent="0.25">
      <c r="B17" s="12" t="s">
        <v>115</v>
      </c>
      <c r="C17" s="7">
        <v>50</v>
      </c>
      <c r="D17" s="27" t="s">
        <v>105</v>
      </c>
      <c r="E17" s="3">
        <f t="shared" ref="E17:P17" si="21">4*$C$18*$C$17*E6</f>
        <v>0</v>
      </c>
      <c r="F17" s="3">
        <f t="shared" si="21"/>
        <v>30</v>
      </c>
      <c r="G17" s="3">
        <f t="shared" si="21"/>
        <v>50</v>
      </c>
      <c r="H17" s="3">
        <f t="shared" si="21"/>
        <v>70</v>
      </c>
      <c r="I17" s="3">
        <f t="shared" si="21"/>
        <v>100</v>
      </c>
      <c r="J17" s="3">
        <f t="shared" si="21"/>
        <v>140</v>
      </c>
      <c r="K17" s="3">
        <f t="shared" si="21"/>
        <v>190</v>
      </c>
      <c r="L17" s="3">
        <f t="shared" si="21"/>
        <v>260</v>
      </c>
      <c r="M17" s="3">
        <f t="shared" si="21"/>
        <v>350</v>
      </c>
      <c r="N17" s="3">
        <f t="shared" si="21"/>
        <v>470</v>
      </c>
      <c r="O17" s="3">
        <f t="shared" si="21"/>
        <v>630.00000000000011</v>
      </c>
      <c r="P17" s="45">
        <f t="shared" si="21"/>
        <v>850.00000000000011</v>
      </c>
      <c r="Q17" s="50">
        <f t="shared" ref="Q17:AB17" si="22">4*$C$18*$C$17*E5</f>
        <v>30</v>
      </c>
      <c r="R17" s="3">
        <f t="shared" si="22"/>
        <v>50</v>
      </c>
      <c r="S17" s="3">
        <f t="shared" si="22"/>
        <v>70</v>
      </c>
      <c r="T17" s="3">
        <f t="shared" si="22"/>
        <v>100</v>
      </c>
      <c r="U17" s="3">
        <f t="shared" si="22"/>
        <v>140</v>
      </c>
      <c r="V17" s="3">
        <f t="shared" si="22"/>
        <v>190</v>
      </c>
      <c r="W17" s="3">
        <f t="shared" si="22"/>
        <v>260</v>
      </c>
      <c r="X17" s="3">
        <f t="shared" si="22"/>
        <v>350</v>
      </c>
      <c r="Y17" s="3">
        <f t="shared" si="22"/>
        <v>470</v>
      </c>
      <c r="Z17" s="3">
        <f t="shared" si="22"/>
        <v>630.00000000000011</v>
      </c>
      <c r="AA17" s="3">
        <f t="shared" si="22"/>
        <v>850.00000000000011</v>
      </c>
      <c r="AB17" s="7">
        <f t="shared" si="22"/>
        <v>1140.0000000000002</v>
      </c>
    </row>
    <row r="18" spans="2:28" ht="15.75" thickBot="1" x14ac:dyDescent="0.3">
      <c r="B18" s="14" t="s">
        <v>118</v>
      </c>
      <c r="C18" s="9">
        <v>5</v>
      </c>
      <c r="D18" s="28" t="s">
        <v>106</v>
      </c>
      <c r="E18" s="8">
        <f>E16-E17</f>
        <v>22.5</v>
      </c>
      <c r="F18" s="8">
        <f t="shared" ref="F18:P18" si="23">F16-F17</f>
        <v>7.5</v>
      </c>
      <c r="G18" s="8">
        <f t="shared" si="23"/>
        <v>2.5000000000000071</v>
      </c>
      <c r="H18" s="8">
        <f t="shared" si="23"/>
        <v>5</v>
      </c>
      <c r="I18" s="8">
        <f t="shared" si="23"/>
        <v>5.0000000000000142</v>
      </c>
      <c r="J18" s="8">
        <f t="shared" si="23"/>
        <v>2.5</v>
      </c>
      <c r="K18" s="8">
        <f t="shared" si="23"/>
        <v>5</v>
      </c>
      <c r="L18" s="8">
        <f t="shared" si="23"/>
        <v>2.5</v>
      </c>
      <c r="M18" s="8">
        <f t="shared" si="23"/>
        <v>2.5</v>
      </c>
      <c r="N18" s="8">
        <f t="shared" si="23"/>
        <v>2.5000000000001137</v>
      </c>
      <c r="O18" s="8">
        <f t="shared" si="23"/>
        <v>7.5</v>
      </c>
      <c r="P18" s="46">
        <f t="shared" si="23"/>
        <v>5</v>
      </c>
      <c r="Q18" s="51">
        <f>Q16-Q17</f>
        <v>-30</v>
      </c>
      <c r="R18" s="8">
        <f t="shared" ref="R18:AB18" si="24">R16-R17</f>
        <v>-27.5</v>
      </c>
      <c r="S18" s="8">
        <f t="shared" si="24"/>
        <v>-32.5</v>
      </c>
      <c r="T18" s="8">
        <f t="shared" si="24"/>
        <v>-47.499999999999993</v>
      </c>
      <c r="U18" s="8">
        <f t="shared" si="24"/>
        <v>-65</v>
      </c>
      <c r="V18" s="8">
        <f t="shared" si="24"/>
        <v>-84.999999999999986</v>
      </c>
      <c r="W18" s="8">
        <f t="shared" si="24"/>
        <v>-117.5</v>
      </c>
      <c r="X18" s="8">
        <f t="shared" si="24"/>
        <v>-155</v>
      </c>
      <c r="Y18" s="8">
        <f t="shared" si="24"/>
        <v>-207.5</v>
      </c>
      <c r="Z18" s="8">
        <f t="shared" si="24"/>
        <v>-277.50000000000011</v>
      </c>
      <c r="AA18" s="8">
        <f t="shared" si="24"/>
        <v>-377.5</v>
      </c>
      <c r="AB18" s="9">
        <f t="shared" si="24"/>
        <v>-502.50000000000011</v>
      </c>
    </row>
    <row r="19" spans="2:28" x14ac:dyDescent="0.25">
      <c r="B19" s="36" t="s">
        <v>93</v>
      </c>
      <c r="C19" s="37" t="s">
        <v>110</v>
      </c>
      <c r="D19" s="26" t="s">
        <v>104</v>
      </c>
      <c r="E19" s="5">
        <f t="shared" ref="E19:P19" si="25">3*$C$21*$C$20*E5</f>
        <v>36</v>
      </c>
      <c r="F19" s="5">
        <f t="shared" si="25"/>
        <v>60</v>
      </c>
      <c r="G19" s="5">
        <f t="shared" si="25"/>
        <v>84.000000000000014</v>
      </c>
      <c r="H19" s="5">
        <f t="shared" si="25"/>
        <v>120</v>
      </c>
      <c r="I19" s="5">
        <f t="shared" si="25"/>
        <v>168.00000000000003</v>
      </c>
      <c r="J19" s="5">
        <f t="shared" si="25"/>
        <v>228</v>
      </c>
      <c r="K19" s="5">
        <f t="shared" si="25"/>
        <v>312</v>
      </c>
      <c r="L19" s="5">
        <f t="shared" si="25"/>
        <v>420</v>
      </c>
      <c r="M19" s="5">
        <f t="shared" si="25"/>
        <v>564</v>
      </c>
      <c r="N19" s="5">
        <f t="shared" si="25"/>
        <v>756.00000000000011</v>
      </c>
      <c r="O19" s="5">
        <f t="shared" si="25"/>
        <v>1020.0000000000001</v>
      </c>
      <c r="P19" s="47">
        <f t="shared" si="25"/>
        <v>1368.0000000000002</v>
      </c>
      <c r="Q19" s="35">
        <f t="shared" ref="Q19:AB19" si="26">3*$C$21*$C$20*E6</f>
        <v>0</v>
      </c>
      <c r="R19" s="5">
        <f t="shared" si="26"/>
        <v>36</v>
      </c>
      <c r="S19" s="5">
        <f t="shared" si="26"/>
        <v>60</v>
      </c>
      <c r="T19" s="5">
        <f t="shared" si="26"/>
        <v>84.000000000000014</v>
      </c>
      <c r="U19" s="5">
        <f t="shared" si="26"/>
        <v>120</v>
      </c>
      <c r="V19" s="5">
        <f t="shared" si="26"/>
        <v>168.00000000000003</v>
      </c>
      <c r="W19" s="5">
        <f t="shared" si="26"/>
        <v>228</v>
      </c>
      <c r="X19" s="5">
        <f t="shared" si="26"/>
        <v>312</v>
      </c>
      <c r="Y19" s="5">
        <f t="shared" si="26"/>
        <v>420</v>
      </c>
      <c r="Z19" s="5">
        <f t="shared" si="26"/>
        <v>564</v>
      </c>
      <c r="AA19" s="5">
        <f t="shared" si="26"/>
        <v>756.00000000000011</v>
      </c>
      <c r="AB19" s="6">
        <f t="shared" si="26"/>
        <v>1020.0000000000001</v>
      </c>
    </row>
    <row r="20" spans="2:28" x14ac:dyDescent="0.25">
      <c r="B20" s="12" t="s">
        <v>115</v>
      </c>
      <c r="C20" s="7">
        <v>20</v>
      </c>
      <c r="D20" s="27" t="s">
        <v>105</v>
      </c>
      <c r="E20" s="3">
        <f t="shared" ref="E20:P20" si="27">4*$C$21*$C$20*E6</f>
        <v>0</v>
      </c>
      <c r="F20" s="3">
        <f t="shared" si="27"/>
        <v>48</v>
      </c>
      <c r="G20" s="3">
        <f t="shared" si="27"/>
        <v>80</v>
      </c>
      <c r="H20" s="3">
        <f t="shared" si="27"/>
        <v>112.00000000000001</v>
      </c>
      <c r="I20" s="3">
        <f t="shared" si="27"/>
        <v>160</v>
      </c>
      <c r="J20" s="3">
        <f t="shared" si="27"/>
        <v>224.00000000000003</v>
      </c>
      <c r="K20" s="3">
        <f t="shared" si="27"/>
        <v>304</v>
      </c>
      <c r="L20" s="3">
        <f t="shared" si="27"/>
        <v>416</v>
      </c>
      <c r="M20" s="3">
        <f t="shared" si="27"/>
        <v>560</v>
      </c>
      <c r="N20" s="3">
        <f t="shared" si="27"/>
        <v>752</v>
      </c>
      <c r="O20" s="3">
        <f t="shared" si="27"/>
        <v>1008.0000000000002</v>
      </c>
      <c r="P20" s="45">
        <f t="shared" si="27"/>
        <v>1360.0000000000002</v>
      </c>
      <c r="Q20" s="50">
        <f t="shared" ref="Q20:AB20" si="28">4*$C$21*$C$20*E5</f>
        <v>48</v>
      </c>
      <c r="R20" s="3">
        <f t="shared" si="28"/>
        <v>80</v>
      </c>
      <c r="S20" s="3">
        <f t="shared" si="28"/>
        <v>112.00000000000001</v>
      </c>
      <c r="T20" s="3">
        <f t="shared" si="28"/>
        <v>160</v>
      </c>
      <c r="U20" s="3">
        <f t="shared" si="28"/>
        <v>224.00000000000003</v>
      </c>
      <c r="V20" s="3">
        <f t="shared" si="28"/>
        <v>304</v>
      </c>
      <c r="W20" s="3">
        <f t="shared" si="28"/>
        <v>416</v>
      </c>
      <c r="X20" s="3">
        <f t="shared" si="28"/>
        <v>560</v>
      </c>
      <c r="Y20" s="3">
        <f t="shared" si="28"/>
        <v>752</v>
      </c>
      <c r="Z20" s="3">
        <f t="shared" si="28"/>
        <v>1008.0000000000002</v>
      </c>
      <c r="AA20" s="3">
        <f t="shared" si="28"/>
        <v>1360.0000000000002</v>
      </c>
      <c r="AB20" s="7">
        <f t="shared" si="28"/>
        <v>1824.0000000000002</v>
      </c>
    </row>
    <row r="21" spans="2:28" ht="15.75" thickBot="1" x14ac:dyDescent="0.3">
      <c r="B21" s="14" t="s">
        <v>118</v>
      </c>
      <c r="C21" s="9">
        <v>20</v>
      </c>
      <c r="D21" s="28" t="s">
        <v>106</v>
      </c>
      <c r="E21" s="8">
        <f>E19-E20</f>
        <v>36</v>
      </c>
      <c r="F21" s="8">
        <f t="shared" ref="F21:P21" si="29">F19-F20</f>
        <v>12</v>
      </c>
      <c r="G21" s="8">
        <f t="shared" si="29"/>
        <v>4.0000000000000142</v>
      </c>
      <c r="H21" s="8">
        <f t="shared" si="29"/>
        <v>7.9999999999999858</v>
      </c>
      <c r="I21" s="8">
        <f t="shared" si="29"/>
        <v>8.0000000000000284</v>
      </c>
      <c r="J21" s="8">
        <f t="shared" si="29"/>
        <v>3.9999999999999716</v>
      </c>
      <c r="K21" s="8">
        <f t="shared" si="29"/>
        <v>8</v>
      </c>
      <c r="L21" s="8">
        <f t="shared" si="29"/>
        <v>4</v>
      </c>
      <c r="M21" s="8">
        <f t="shared" si="29"/>
        <v>4</v>
      </c>
      <c r="N21" s="8">
        <f t="shared" si="29"/>
        <v>4.0000000000001137</v>
      </c>
      <c r="O21" s="8">
        <f t="shared" si="29"/>
        <v>11.999999999999886</v>
      </c>
      <c r="P21" s="46">
        <f t="shared" si="29"/>
        <v>8</v>
      </c>
      <c r="Q21" s="51">
        <f>Q19-Q20</f>
        <v>-48</v>
      </c>
      <c r="R21" s="8">
        <f t="shared" ref="R21:AB21" si="30">R19-R20</f>
        <v>-44</v>
      </c>
      <c r="S21" s="8">
        <f t="shared" si="30"/>
        <v>-52.000000000000014</v>
      </c>
      <c r="T21" s="8">
        <f t="shared" si="30"/>
        <v>-75.999999999999986</v>
      </c>
      <c r="U21" s="8">
        <f t="shared" si="30"/>
        <v>-104.00000000000003</v>
      </c>
      <c r="V21" s="8">
        <f t="shared" si="30"/>
        <v>-135.99999999999997</v>
      </c>
      <c r="W21" s="8">
        <f t="shared" si="30"/>
        <v>-188</v>
      </c>
      <c r="X21" s="8">
        <f t="shared" si="30"/>
        <v>-248</v>
      </c>
      <c r="Y21" s="8">
        <f t="shared" si="30"/>
        <v>-332</v>
      </c>
      <c r="Z21" s="8">
        <f t="shared" si="30"/>
        <v>-444.00000000000023</v>
      </c>
      <c r="AA21" s="8">
        <f t="shared" si="30"/>
        <v>-604.00000000000011</v>
      </c>
      <c r="AB21" s="9">
        <f t="shared" si="30"/>
        <v>-804.00000000000011</v>
      </c>
    </row>
    <row r="22" spans="2:28" x14ac:dyDescent="0.25"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1"/>
      <c r="O22" s="1"/>
      <c r="P22" s="1"/>
      <c r="Q22" s="17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x14ac:dyDescent="0.25">
      <c r="B23" s="38" t="s">
        <v>113</v>
      </c>
      <c r="C23" s="39" t="s">
        <v>116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1"/>
      <c r="O23" s="1"/>
      <c r="P23" s="1"/>
      <c r="Q23" s="1"/>
      <c r="R23" s="1"/>
    </row>
    <row r="24" spans="2:28" x14ac:dyDescent="0.25">
      <c r="B24" s="40"/>
      <c r="C24" s="39" t="s">
        <v>121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1"/>
      <c r="O24" s="1"/>
      <c r="P24" s="1"/>
      <c r="Q24" s="1"/>
      <c r="R24" s="1"/>
    </row>
    <row r="25" spans="2:28" x14ac:dyDescent="0.25">
      <c r="B25" s="40"/>
      <c r="C25" s="39" t="s">
        <v>122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1"/>
      <c r="O25" s="1"/>
      <c r="P25" s="1"/>
      <c r="Q25" s="1"/>
      <c r="R25" s="1"/>
    </row>
    <row r="26" spans="2:28" x14ac:dyDescent="0.25">
      <c r="C26" s="55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spans="2:28" x14ac:dyDescent="0.25">
      <c r="D27" s="2"/>
      <c r="E27" s="2"/>
      <c r="F27" s="2"/>
      <c r="G27" s="2"/>
      <c r="H27" s="2"/>
      <c r="I27" s="2"/>
      <c r="J27" s="2"/>
      <c r="K27" s="2"/>
      <c r="L27" s="2"/>
    </row>
  </sheetData>
  <mergeCells count="2">
    <mergeCell ref="D2:P2"/>
    <mergeCell ref="Q5:A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7"/>
  <sheetViews>
    <sheetView zoomScale="85" zoomScaleNormal="85" workbookViewId="0">
      <selection activeCell="AC12" sqref="AC12"/>
    </sheetView>
  </sheetViews>
  <sheetFormatPr baseColWidth="10" defaultRowHeight="15" x14ac:dyDescent="0.25"/>
  <cols>
    <col min="1" max="1" width="1.85546875" customWidth="1"/>
    <col min="2" max="2" width="17.140625" bestFit="1" customWidth="1"/>
    <col min="4" max="4" width="15.140625" bestFit="1" customWidth="1"/>
    <col min="5" max="5" width="5.140625" bestFit="1" customWidth="1"/>
    <col min="6" max="6" width="6.140625" bestFit="1" customWidth="1"/>
    <col min="7" max="8" width="7.140625" bestFit="1" customWidth="1"/>
    <col min="9" max="9" width="6.140625" bestFit="1" customWidth="1"/>
    <col min="10" max="10" width="7.140625" bestFit="1" customWidth="1"/>
    <col min="11" max="11" width="6.140625" bestFit="1" customWidth="1"/>
    <col min="12" max="13" width="7.140625" bestFit="1" customWidth="1"/>
    <col min="14" max="16" width="8.140625" bestFit="1" customWidth="1"/>
    <col min="17" max="18" width="5.140625" bestFit="1" customWidth="1"/>
    <col min="19" max="19" width="6.85546875" bestFit="1" customWidth="1"/>
    <col min="20" max="21" width="7.85546875" bestFit="1" customWidth="1"/>
    <col min="22" max="22" width="6.85546875" bestFit="1" customWidth="1"/>
    <col min="23" max="23" width="7.85546875" bestFit="1" customWidth="1"/>
    <col min="24" max="24" width="6.85546875" bestFit="1" customWidth="1"/>
    <col min="25" max="25" width="7.140625" bestFit="1" customWidth="1"/>
    <col min="26" max="26" width="7.85546875" bestFit="1" customWidth="1"/>
    <col min="27" max="28" width="8.85546875" bestFit="1" customWidth="1"/>
  </cols>
  <sheetData>
    <row r="1" spans="2:28" ht="15.75" thickBot="1" x14ac:dyDescent="0.3"/>
    <row r="2" spans="2:28" ht="15.75" thickBot="1" x14ac:dyDescent="0.3">
      <c r="C2" s="1"/>
      <c r="D2" s="56" t="s">
        <v>120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1"/>
      <c r="R2" s="1"/>
    </row>
    <row r="3" spans="2:28" x14ac:dyDescent="0.25">
      <c r="C3" s="1"/>
      <c r="D3" s="35" t="s">
        <v>111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89</v>
      </c>
      <c r="O3" s="10" t="s">
        <v>90</v>
      </c>
      <c r="P3" s="11" t="s">
        <v>91</v>
      </c>
    </row>
    <row r="4" spans="2:28" ht="15.75" thickBot="1" x14ac:dyDescent="0.3">
      <c r="C4" s="1"/>
      <c r="D4" s="24" t="s">
        <v>88</v>
      </c>
      <c r="E4" s="4">
        <v>0.04</v>
      </c>
      <c r="F4" s="4">
        <v>0.06</v>
      </c>
      <c r="G4" s="4">
        <v>0.05</v>
      </c>
      <c r="H4" s="4">
        <v>7.0000000000000007E-2</v>
      </c>
      <c r="I4" s="4">
        <v>0.09</v>
      </c>
      <c r="J4" s="4">
        <v>0.12</v>
      </c>
      <c r="K4" s="4">
        <v>0.16</v>
      </c>
      <c r="L4" s="4">
        <v>0.21</v>
      </c>
      <c r="M4" s="4">
        <v>0.28000000000000003</v>
      </c>
      <c r="N4" s="15">
        <v>0.37</v>
      </c>
      <c r="O4" s="4">
        <v>0.49</v>
      </c>
      <c r="P4" s="54">
        <v>0.66</v>
      </c>
      <c r="Q4" s="1"/>
      <c r="R4" s="1"/>
    </row>
    <row r="5" spans="2:28" ht="15.75" thickBot="1" x14ac:dyDescent="0.3">
      <c r="C5" s="1"/>
      <c r="D5" s="24" t="s">
        <v>10</v>
      </c>
      <c r="E5" s="3">
        <f>E4</f>
        <v>0.04</v>
      </c>
      <c r="F5" s="3">
        <f>F4</f>
        <v>0.06</v>
      </c>
      <c r="G5" s="3">
        <f>G4+E4</f>
        <v>0.09</v>
      </c>
      <c r="H5" s="3">
        <f>H4+F4</f>
        <v>0.13</v>
      </c>
      <c r="I5" s="3">
        <f>I4+G4+E4</f>
        <v>0.18000000000000002</v>
      </c>
      <c r="J5" s="3">
        <f>J4+H4+F4</f>
        <v>0.25</v>
      </c>
      <c r="K5" s="3">
        <f>K4+I4+G4+E4</f>
        <v>0.33999999999999997</v>
      </c>
      <c r="L5" s="3">
        <f>L4+J4+H4+F4</f>
        <v>0.45999999999999996</v>
      </c>
      <c r="M5" s="3">
        <f>M4+K4+I4+G4+E4</f>
        <v>0.62000000000000011</v>
      </c>
      <c r="N5" s="3">
        <f>N4+L4+J4+H4+F4</f>
        <v>0.83000000000000007</v>
      </c>
      <c r="O5" s="3">
        <f>O4+M4+K4+I4+G4+E4</f>
        <v>1.1100000000000001</v>
      </c>
      <c r="P5" s="7">
        <f>P4+N4+L4+J4+H4+F4</f>
        <v>1.49</v>
      </c>
      <c r="Q5" s="59" t="s">
        <v>119</v>
      </c>
      <c r="R5" s="60"/>
      <c r="S5" s="60"/>
      <c r="T5" s="60"/>
      <c r="U5" s="60"/>
      <c r="V5" s="60"/>
      <c r="W5" s="60"/>
      <c r="X5" s="60"/>
      <c r="Y5" s="60"/>
      <c r="Z5" s="60"/>
      <c r="AA5" s="60"/>
      <c r="AB5" s="61"/>
    </row>
    <row r="6" spans="2:28" ht="15.75" thickBot="1" x14ac:dyDescent="0.3">
      <c r="C6" s="1"/>
      <c r="D6" s="25" t="s">
        <v>11</v>
      </c>
      <c r="E6" s="8">
        <f>0</f>
        <v>0</v>
      </c>
      <c r="F6" s="8">
        <f t="shared" ref="F6:P6" si="0">E5</f>
        <v>0.04</v>
      </c>
      <c r="G6" s="8">
        <f t="shared" si="0"/>
        <v>0.06</v>
      </c>
      <c r="H6" s="8">
        <f t="shared" si="0"/>
        <v>0.09</v>
      </c>
      <c r="I6" s="8">
        <f t="shared" si="0"/>
        <v>0.13</v>
      </c>
      <c r="J6" s="8">
        <f t="shared" si="0"/>
        <v>0.18000000000000002</v>
      </c>
      <c r="K6" s="8">
        <f t="shared" si="0"/>
        <v>0.25</v>
      </c>
      <c r="L6" s="8">
        <f t="shared" si="0"/>
        <v>0.33999999999999997</v>
      </c>
      <c r="M6" s="8">
        <f t="shared" si="0"/>
        <v>0.45999999999999996</v>
      </c>
      <c r="N6" s="8">
        <f t="shared" si="0"/>
        <v>0.62000000000000011</v>
      </c>
      <c r="O6" s="8">
        <f t="shared" si="0"/>
        <v>0.83000000000000007</v>
      </c>
      <c r="P6" s="9">
        <f t="shared" si="0"/>
        <v>1.1100000000000001</v>
      </c>
      <c r="Q6" s="10" t="s">
        <v>1</v>
      </c>
      <c r="R6" s="10" t="s">
        <v>2</v>
      </c>
      <c r="S6" s="10" t="s">
        <v>3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8</v>
      </c>
      <c r="Y6" s="10" t="s">
        <v>9</v>
      </c>
      <c r="Z6" s="10" t="s">
        <v>89</v>
      </c>
      <c r="AA6" s="10" t="s">
        <v>90</v>
      </c>
      <c r="AB6" s="11" t="s">
        <v>91</v>
      </c>
    </row>
    <row r="7" spans="2:28" x14ac:dyDescent="0.25">
      <c r="B7" s="36" t="s">
        <v>93</v>
      </c>
      <c r="C7" s="37" t="s">
        <v>92</v>
      </c>
      <c r="D7" s="29" t="s">
        <v>98</v>
      </c>
      <c r="E7" s="31">
        <f t="shared" ref="E7:P7" si="1">3*$C$9*$C$8*E5</f>
        <v>105</v>
      </c>
      <c r="F7" s="31">
        <f t="shared" si="1"/>
        <v>157.5</v>
      </c>
      <c r="G7" s="31">
        <f t="shared" si="1"/>
        <v>236.25</v>
      </c>
      <c r="H7" s="31">
        <f t="shared" si="1"/>
        <v>341.25</v>
      </c>
      <c r="I7" s="31">
        <f t="shared" si="1"/>
        <v>472.50000000000006</v>
      </c>
      <c r="J7" s="31">
        <f t="shared" si="1"/>
        <v>656.25</v>
      </c>
      <c r="K7" s="31">
        <f t="shared" si="1"/>
        <v>892.49999999999989</v>
      </c>
      <c r="L7" s="31">
        <f t="shared" si="1"/>
        <v>1207.5</v>
      </c>
      <c r="M7" s="31">
        <f t="shared" si="1"/>
        <v>1627.5000000000002</v>
      </c>
      <c r="N7" s="31">
        <f t="shared" si="1"/>
        <v>2178.75</v>
      </c>
      <c r="O7" s="31">
        <f t="shared" si="1"/>
        <v>2913.7500000000005</v>
      </c>
      <c r="P7" s="41">
        <f t="shared" si="1"/>
        <v>3911.25</v>
      </c>
      <c r="Q7" s="24">
        <f t="shared" ref="Q7:AB7" si="2">3*$C$9*$C$8*E6</f>
        <v>0</v>
      </c>
      <c r="R7" s="30">
        <f t="shared" si="2"/>
        <v>105</v>
      </c>
      <c r="S7" s="30">
        <f t="shared" si="2"/>
        <v>157.5</v>
      </c>
      <c r="T7" s="30">
        <f t="shared" si="2"/>
        <v>236.25</v>
      </c>
      <c r="U7" s="30">
        <f t="shared" si="2"/>
        <v>341.25</v>
      </c>
      <c r="V7" s="30">
        <f t="shared" si="2"/>
        <v>472.50000000000006</v>
      </c>
      <c r="W7" s="30">
        <f t="shared" si="2"/>
        <v>656.25</v>
      </c>
      <c r="X7" s="30">
        <f t="shared" si="2"/>
        <v>892.49999999999989</v>
      </c>
      <c r="Y7" s="30">
        <f t="shared" si="2"/>
        <v>1207.5</v>
      </c>
      <c r="Z7" s="30">
        <f t="shared" si="2"/>
        <v>1627.5000000000002</v>
      </c>
      <c r="AA7" s="30">
        <f t="shared" si="2"/>
        <v>2178.75</v>
      </c>
      <c r="AB7" s="32">
        <f t="shared" si="2"/>
        <v>2913.7500000000005</v>
      </c>
    </row>
    <row r="8" spans="2:28" x14ac:dyDescent="0.25">
      <c r="B8" s="12" t="s">
        <v>94</v>
      </c>
      <c r="C8" s="32">
        <v>25</v>
      </c>
      <c r="D8" s="27" t="s">
        <v>99</v>
      </c>
      <c r="E8" s="30">
        <f t="shared" ref="E8:P8" si="3">4*$C$9*$C$8*E6</f>
        <v>0</v>
      </c>
      <c r="F8" s="30">
        <f t="shared" si="3"/>
        <v>140</v>
      </c>
      <c r="G8" s="30">
        <f t="shared" si="3"/>
        <v>210</v>
      </c>
      <c r="H8" s="30">
        <f t="shared" si="3"/>
        <v>315</v>
      </c>
      <c r="I8" s="30">
        <f t="shared" si="3"/>
        <v>455</v>
      </c>
      <c r="J8" s="30">
        <f t="shared" si="3"/>
        <v>630.00000000000011</v>
      </c>
      <c r="K8" s="30">
        <f t="shared" si="3"/>
        <v>875</v>
      </c>
      <c r="L8" s="30">
        <f t="shared" si="3"/>
        <v>1190</v>
      </c>
      <c r="M8" s="30">
        <f t="shared" si="3"/>
        <v>1609.9999999999998</v>
      </c>
      <c r="N8" s="30">
        <f t="shared" si="3"/>
        <v>2170.0000000000005</v>
      </c>
      <c r="O8" s="30">
        <f t="shared" si="3"/>
        <v>2905.0000000000005</v>
      </c>
      <c r="P8" s="42">
        <f t="shared" si="3"/>
        <v>3885.0000000000005</v>
      </c>
      <c r="Q8" s="24">
        <f t="shared" ref="Q8:AB8" si="4">4*$C$9*$C$8*E5</f>
        <v>140</v>
      </c>
      <c r="R8" s="30">
        <f t="shared" si="4"/>
        <v>210</v>
      </c>
      <c r="S8" s="30">
        <f t="shared" si="4"/>
        <v>315</v>
      </c>
      <c r="T8" s="30">
        <f t="shared" si="4"/>
        <v>455</v>
      </c>
      <c r="U8" s="30">
        <f t="shared" si="4"/>
        <v>630.00000000000011</v>
      </c>
      <c r="V8" s="30">
        <f t="shared" si="4"/>
        <v>875</v>
      </c>
      <c r="W8" s="30">
        <f t="shared" si="4"/>
        <v>1190</v>
      </c>
      <c r="X8" s="30">
        <f t="shared" si="4"/>
        <v>1609.9999999999998</v>
      </c>
      <c r="Y8" s="30">
        <f t="shared" si="4"/>
        <v>2170.0000000000005</v>
      </c>
      <c r="Z8" s="30">
        <f t="shared" si="4"/>
        <v>2905.0000000000005</v>
      </c>
      <c r="AA8" s="30">
        <f t="shared" si="4"/>
        <v>3885.0000000000005</v>
      </c>
      <c r="AB8" s="32">
        <f t="shared" si="4"/>
        <v>5215</v>
      </c>
    </row>
    <row r="9" spans="2:28" ht="15.75" thickBot="1" x14ac:dyDescent="0.3">
      <c r="B9" s="14" t="s">
        <v>118</v>
      </c>
      <c r="C9" s="34">
        <v>35</v>
      </c>
      <c r="D9" s="28" t="s">
        <v>100</v>
      </c>
      <c r="E9" s="33">
        <f>E7-E8</f>
        <v>105</v>
      </c>
      <c r="F9" s="33">
        <f>F7-F8</f>
        <v>17.5</v>
      </c>
      <c r="G9" s="33">
        <f t="shared" ref="G9:P9" si="5">G7-G8</f>
        <v>26.25</v>
      </c>
      <c r="H9" s="33">
        <f t="shared" si="5"/>
        <v>26.25</v>
      </c>
      <c r="I9" s="33">
        <f t="shared" si="5"/>
        <v>17.500000000000057</v>
      </c>
      <c r="J9" s="33">
        <f t="shared" si="5"/>
        <v>26.249999999999886</v>
      </c>
      <c r="K9" s="33">
        <f t="shared" si="5"/>
        <v>17.499999999999886</v>
      </c>
      <c r="L9" s="33">
        <f t="shared" si="5"/>
        <v>17.5</v>
      </c>
      <c r="M9" s="33">
        <f t="shared" si="5"/>
        <v>17.500000000000455</v>
      </c>
      <c r="N9" s="33">
        <f t="shared" si="5"/>
        <v>8.7499999999995453</v>
      </c>
      <c r="O9" s="33">
        <f t="shared" si="5"/>
        <v>8.75</v>
      </c>
      <c r="P9" s="43">
        <f t="shared" si="5"/>
        <v>26.249999999999545</v>
      </c>
      <c r="Q9" s="48">
        <f>Q7-Q8</f>
        <v>-140</v>
      </c>
      <c r="R9" s="44">
        <f t="shared" ref="R9:AB9" si="6">R7-R8</f>
        <v>-105</v>
      </c>
      <c r="S9" s="44">
        <f t="shared" si="6"/>
        <v>-157.5</v>
      </c>
      <c r="T9" s="44">
        <f t="shared" si="6"/>
        <v>-218.75</v>
      </c>
      <c r="U9" s="44">
        <f t="shared" si="6"/>
        <v>-288.75000000000011</v>
      </c>
      <c r="V9" s="44">
        <f t="shared" si="6"/>
        <v>-402.49999999999994</v>
      </c>
      <c r="W9" s="44">
        <f t="shared" si="6"/>
        <v>-533.75</v>
      </c>
      <c r="X9" s="44">
        <f t="shared" si="6"/>
        <v>-717.49999999999989</v>
      </c>
      <c r="Y9" s="44">
        <f t="shared" si="6"/>
        <v>-962.50000000000045</v>
      </c>
      <c r="Z9" s="44">
        <f t="shared" si="6"/>
        <v>-1277.5000000000002</v>
      </c>
      <c r="AA9" s="44">
        <f t="shared" si="6"/>
        <v>-1706.2500000000005</v>
      </c>
      <c r="AB9" s="49">
        <f t="shared" si="6"/>
        <v>-2301.2499999999995</v>
      </c>
    </row>
    <row r="10" spans="2:28" x14ac:dyDescent="0.25">
      <c r="B10" s="36" t="s">
        <v>93</v>
      </c>
      <c r="C10" s="37" t="s">
        <v>95</v>
      </c>
      <c r="D10" s="26" t="s">
        <v>107</v>
      </c>
      <c r="E10" s="5">
        <f t="shared" ref="E10:P10" si="7">3*$C$12*$C$11*E5</f>
        <v>30</v>
      </c>
      <c r="F10" s="5">
        <f t="shared" si="7"/>
        <v>45</v>
      </c>
      <c r="G10" s="5">
        <f t="shared" si="7"/>
        <v>67.5</v>
      </c>
      <c r="H10" s="5">
        <f t="shared" si="7"/>
        <v>97.5</v>
      </c>
      <c r="I10" s="5">
        <f t="shared" si="7"/>
        <v>135.00000000000003</v>
      </c>
      <c r="J10" s="5">
        <f t="shared" si="7"/>
        <v>187.5</v>
      </c>
      <c r="K10" s="5">
        <f t="shared" si="7"/>
        <v>254.99999999999997</v>
      </c>
      <c r="L10" s="5">
        <f t="shared" si="7"/>
        <v>345</v>
      </c>
      <c r="M10" s="5">
        <f t="shared" si="7"/>
        <v>465.00000000000006</v>
      </c>
      <c r="N10" s="5">
        <f t="shared" si="7"/>
        <v>622.5</v>
      </c>
      <c r="O10" s="5">
        <f t="shared" si="7"/>
        <v>832.50000000000011</v>
      </c>
      <c r="P10" s="47">
        <f t="shared" si="7"/>
        <v>1117.5</v>
      </c>
      <c r="Q10" s="35">
        <f t="shared" ref="Q10:AB10" si="8">3*$C$12*$C$11*E6</f>
        <v>0</v>
      </c>
      <c r="R10" s="5">
        <f t="shared" si="8"/>
        <v>30</v>
      </c>
      <c r="S10" s="5">
        <f t="shared" si="8"/>
        <v>45</v>
      </c>
      <c r="T10" s="5">
        <f t="shared" si="8"/>
        <v>67.5</v>
      </c>
      <c r="U10" s="5">
        <f t="shared" si="8"/>
        <v>97.5</v>
      </c>
      <c r="V10" s="5">
        <f t="shared" si="8"/>
        <v>135.00000000000003</v>
      </c>
      <c r="W10" s="5">
        <f t="shared" si="8"/>
        <v>187.5</v>
      </c>
      <c r="X10" s="5">
        <f t="shared" si="8"/>
        <v>254.99999999999997</v>
      </c>
      <c r="Y10" s="5">
        <f t="shared" si="8"/>
        <v>345</v>
      </c>
      <c r="Z10" s="5">
        <f t="shared" si="8"/>
        <v>465.00000000000006</v>
      </c>
      <c r="AA10" s="5">
        <f t="shared" si="8"/>
        <v>622.5</v>
      </c>
      <c r="AB10" s="6">
        <f t="shared" si="8"/>
        <v>832.50000000000011</v>
      </c>
    </row>
    <row r="11" spans="2:28" x14ac:dyDescent="0.25">
      <c r="B11" s="12" t="s">
        <v>117</v>
      </c>
      <c r="C11" s="7">
        <v>10</v>
      </c>
      <c r="D11" s="27" t="s">
        <v>108</v>
      </c>
      <c r="E11" s="3">
        <f t="shared" ref="E11:P11" si="9">4*$C$12*$C$11*E6</f>
        <v>0</v>
      </c>
      <c r="F11" s="3">
        <f t="shared" si="9"/>
        <v>40</v>
      </c>
      <c r="G11" s="3">
        <f t="shared" si="9"/>
        <v>60</v>
      </c>
      <c r="H11" s="3">
        <f t="shared" si="9"/>
        <v>90</v>
      </c>
      <c r="I11" s="3">
        <f t="shared" si="9"/>
        <v>130</v>
      </c>
      <c r="J11" s="3">
        <f t="shared" si="9"/>
        <v>180.00000000000003</v>
      </c>
      <c r="K11" s="3">
        <f t="shared" si="9"/>
        <v>250</v>
      </c>
      <c r="L11" s="3">
        <f t="shared" si="9"/>
        <v>339.99999999999994</v>
      </c>
      <c r="M11" s="3">
        <f t="shared" si="9"/>
        <v>459.99999999999994</v>
      </c>
      <c r="N11" s="3">
        <f t="shared" si="9"/>
        <v>620.00000000000011</v>
      </c>
      <c r="O11" s="3">
        <f t="shared" si="9"/>
        <v>830.00000000000011</v>
      </c>
      <c r="P11" s="45">
        <f t="shared" si="9"/>
        <v>1110</v>
      </c>
      <c r="Q11" s="50">
        <f t="shared" ref="Q11:AB11" si="10">4*$C$12*$C$11*E5</f>
        <v>40</v>
      </c>
      <c r="R11" s="3">
        <f t="shared" si="10"/>
        <v>60</v>
      </c>
      <c r="S11" s="3">
        <f t="shared" si="10"/>
        <v>90</v>
      </c>
      <c r="T11" s="3">
        <f t="shared" si="10"/>
        <v>130</v>
      </c>
      <c r="U11" s="3">
        <f t="shared" si="10"/>
        <v>180.00000000000003</v>
      </c>
      <c r="V11" s="3">
        <f t="shared" si="10"/>
        <v>250</v>
      </c>
      <c r="W11" s="3">
        <f t="shared" si="10"/>
        <v>339.99999999999994</v>
      </c>
      <c r="X11" s="3">
        <f t="shared" si="10"/>
        <v>459.99999999999994</v>
      </c>
      <c r="Y11" s="3">
        <f t="shared" si="10"/>
        <v>620.00000000000011</v>
      </c>
      <c r="Z11" s="3">
        <f t="shared" si="10"/>
        <v>830.00000000000011</v>
      </c>
      <c r="AA11" s="3">
        <f t="shared" si="10"/>
        <v>1110</v>
      </c>
      <c r="AB11" s="7">
        <f t="shared" si="10"/>
        <v>1490</v>
      </c>
    </row>
    <row r="12" spans="2:28" ht="15.75" thickBot="1" x14ac:dyDescent="0.3">
      <c r="B12" s="14" t="s">
        <v>118</v>
      </c>
      <c r="C12" s="9">
        <v>25</v>
      </c>
      <c r="D12" s="28" t="s">
        <v>109</v>
      </c>
      <c r="E12" s="8">
        <f>E10-E11</f>
        <v>30</v>
      </c>
      <c r="F12" s="8">
        <f t="shared" ref="F12:P12" si="11">F10-F11</f>
        <v>5</v>
      </c>
      <c r="G12" s="8">
        <f t="shared" si="11"/>
        <v>7.5</v>
      </c>
      <c r="H12" s="8">
        <f t="shared" si="11"/>
        <v>7.5</v>
      </c>
      <c r="I12" s="8">
        <f t="shared" si="11"/>
        <v>5.0000000000000284</v>
      </c>
      <c r="J12" s="8">
        <f t="shared" si="11"/>
        <v>7.4999999999999716</v>
      </c>
      <c r="K12" s="8">
        <f t="shared" si="11"/>
        <v>4.9999999999999716</v>
      </c>
      <c r="L12" s="8">
        <f t="shared" si="11"/>
        <v>5.0000000000000568</v>
      </c>
      <c r="M12" s="8">
        <f t="shared" si="11"/>
        <v>5.0000000000001137</v>
      </c>
      <c r="N12" s="8">
        <f t="shared" si="11"/>
        <v>2.4999999999998863</v>
      </c>
      <c r="O12" s="8">
        <f t="shared" si="11"/>
        <v>2.5</v>
      </c>
      <c r="P12" s="46">
        <f t="shared" si="11"/>
        <v>7.5</v>
      </c>
      <c r="Q12" s="51">
        <f>Q10-Q11</f>
        <v>-40</v>
      </c>
      <c r="R12" s="8">
        <f t="shared" ref="R12:AB12" si="12">R10-R11</f>
        <v>-30</v>
      </c>
      <c r="S12" s="8">
        <f t="shared" si="12"/>
        <v>-45</v>
      </c>
      <c r="T12" s="8">
        <f t="shared" si="12"/>
        <v>-62.5</v>
      </c>
      <c r="U12" s="8">
        <f t="shared" si="12"/>
        <v>-82.500000000000028</v>
      </c>
      <c r="V12" s="8">
        <f t="shared" si="12"/>
        <v>-114.99999999999997</v>
      </c>
      <c r="W12" s="8">
        <f t="shared" si="12"/>
        <v>-152.49999999999994</v>
      </c>
      <c r="X12" s="8">
        <f t="shared" si="12"/>
        <v>-204.99999999999997</v>
      </c>
      <c r="Y12" s="8">
        <f t="shared" si="12"/>
        <v>-275.00000000000011</v>
      </c>
      <c r="Z12" s="8">
        <f t="shared" si="12"/>
        <v>-365.00000000000006</v>
      </c>
      <c r="AA12" s="8">
        <f t="shared" si="12"/>
        <v>-487.5</v>
      </c>
      <c r="AB12" s="9">
        <f t="shared" si="12"/>
        <v>-657.49999999999989</v>
      </c>
    </row>
    <row r="13" spans="2:28" x14ac:dyDescent="0.25">
      <c r="B13" s="36" t="s">
        <v>93</v>
      </c>
      <c r="C13" s="37" t="s">
        <v>96</v>
      </c>
      <c r="D13" s="26" t="s">
        <v>103</v>
      </c>
      <c r="E13" s="5">
        <f t="shared" ref="E13:P13" si="13">3*$C$15*$C$14*E5</f>
        <v>18</v>
      </c>
      <c r="F13" s="5">
        <f t="shared" si="13"/>
        <v>27</v>
      </c>
      <c r="G13" s="5">
        <f t="shared" si="13"/>
        <v>40.5</v>
      </c>
      <c r="H13" s="5">
        <f t="shared" si="13"/>
        <v>58.5</v>
      </c>
      <c r="I13" s="5">
        <f t="shared" si="13"/>
        <v>81.000000000000014</v>
      </c>
      <c r="J13" s="5">
        <f t="shared" si="13"/>
        <v>112.5</v>
      </c>
      <c r="K13" s="5">
        <f t="shared" si="13"/>
        <v>153</v>
      </c>
      <c r="L13" s="5">
        <f t="shared" si="13"/>
        <v>206.99999999999997</v>
      </c>
      <c r="M13" s="5">
        <f t="shared" si="13"/>
        <v>279.00000000000006</v>
      </c>
      <c r="N13" s="5">
        <f t="shared" si="13"/>
        <v>373.50000000000006</v>
      </c>
      <c r="O13" s="5">
        <f t="shared" si="13"/>
        <v>499.50000000000006</v>
      </c>
      <c r="P13" s="47">
        <f t="shared" si="13"/>
        <v>670.5</v>
      </c>
      <c r="Q13" s="35">
        <f t="shared" ref="Q13:AB13" si="14">3*$C$15*$C$14*E6</f>
        <v>0</v>
      </c>
      <c r="R13" s="5">
        <f t="shared" si="14"/>
        <v>18</v>
      </c>
      <c r="S13" s="5">
        <f t="shared" si="14"/>
        <v>27</v>
      </c>
      <c r="T13" s="5">
        <f t="shared" si="14"/>
        <v>40.5</v>
      </c>
      <c r="U13" s="5">
        <f t="shared" si="14"/>
        <v>58.5</v>
      </c>
      <c r="V13" s="5">
        <f t="shared" si="14"/>
        <v>81.000000000000014</v>
      </c>
      <c r="W13" s="5">
        <f t="shared" si="14"/>
        <v>112.5</v>
      </c>
      <c r="X13" s="5">
        <f t="shared" si="14"/>
        <v>153</v>
      </c>
      <c r="Y13" s="5">
        <f t="shared" si="14"/>
        <v>206.99999999999997</v>
      </c>
      <c r="Z13" s="5">
        <f t="shared" si="14"/>
        <v>279.00000000000006</v>
      </c>
      <c r="AA13" s="5">
        <f t="shared" si="14"/>
        <v>373.50000000000006</v>
      </c>
      <c r="AB13" s="6">
        <f t="shared" si="14"/>
        <v>499.50000000000006</v>
      </c>
    </row>
    <row r="14" spans="2:28" x14ac:dyDescent="0.25">
      <c r="B14" s="12" t="s">
        <v>114</v>
      </c>
      <c r="C14" s="7">
        <v>10</v>
      </c>
      <c r="D14" s="27" t="s">
        <v>101</v>
      </c>
      <c r="E14" s="3">
        <f t="shared" ref="E14:P14" si="15">4*$C$15*$C$14*E6</f>
        <v>0</v>
      </c>
      <c r="F14" s="3">
        <f t="shared" si="15"/>
        <v>24</v>
      </c>
      <c r="G14" s="3">
        <f t="shared" si="15"/>
        <v>36</v>
      </c>
      <c r="H14" s="3">
        <f t="shared" si="15"/>
        <v>54</v>
      </c>
      <c r="I14" s="3">
        <f t="shared" si="15"/>
        <v>78</v>
      </c>
      <c r="J14" s="3">
        <f t="shared" si="15"/>
        <v>108.00000000000001</v>
      </c>
      <c r="K14" s="3">
        <f t="shared" si="15"/>
        <v>150</v>
      </c>
      <c r="L14" s="3">
        <f t="shared" si="15"/>
        <v>203.99999999999997</v>
      </c>
      <c r="M14" s="3">
        <f t="shared" si="15"/>
        <v>276</v>
      </c>
      <c r="N14" s="3">
        <f t="shared" si="15"/>
        <v>372.00000000000006</v>
      </c>
      <c r="O14" s="3">
        <f t="shared" si="15"/>
        <v>498.00000000000006</v>
      </c>
      <c r="P14" s="45">
        <f t="shared" si="15"/>
        <v>666.00000000000011</v>
      </c>
      <c r="Q14" s="50">
        <f t="shared" ref="Q14:AB14" si="16">4*$C$15*$C$14*E5</f>
        <v>24</v>
      </c>
      <c r="R14" s="3">
        <f t="shared" si="16"/>
        <v>36</v>
      </c>
      <c r="S14" s="3">
        <f t="shared" si="16"/>
        <v>54</v>
      </c>
      <c r="T14" s="3">
        <f t="shared" si="16"/>
        <v>78</v>
      </c>
      <c r="U14" s="3">
        <f t="shared" si="16"/>
        <v>108.00000000000001</v>
      </c>
      <c r="V14" s="3">
        <f t="shared" si="16"/>
        <v>150</v>
      </c>
      <c r="W14" s="3">
        <f t="shared" si="16"/>
        <v>203.99999999999997</v>
      </c>
      <c r="X14" s="3">
        <f t="shared" si="16"/>
        <v>276</v>
      </c>
      <c r="Y14" s="3">
        <f t="shared" si="16"/>
        <v>372.00000000000006</v>
      </c>
      <c r="Z14" s="3">
        <f t="shared" si="16"/>
        <v>498.00000000000006</v>
      </c>
      <c r="AA14" s="3">
        <f t="shared" si="16"/>
        <v>666.00000000000011</v>
      </c>
      <c r="AB14" s="7">
        <f t="shared" si="16"/>
        <v>894</v>
      </c>
    </row>
    <row r="15" spans="2:28" ht="15.75" thickBot="1" x14ac:dyDescent="0.3">
      <c r="B15" s="14" t="s">
        <v>118</v>
      </c>
      <c r="C15" s="9">
        <v>15</v>
      </c>
      <c r="D15" s="28" t="s">
        <v>102</v>
      </c>
      <c r="E15" s="8">
        <f>E13-E14</f>
        <v>18</v>
      </c>
      <c r="F15" s="8">
        <f t="shared" ref="F15:P15" si="17">F13-F14</f>
        <v>3</v>
      </c>
      <c r="G15" s="8">
        <f t="shared" si="17"/>
        <v>4.5</v>
      </c>
      <c r="H15" s="8">
        <f t="shared" si="17"/>
        <v>4.5</v>
      </c>
      <c r="I15" s="8">
        <f t="shared" si="17"/>
        <v>3.0000000000000142</v>
      </c>
      <c r="J15" s="8">
        <f t="shared" si="17"/>
        <v>4.4999999999999858</v>
      </c>
      <c r="K15" s="8">
        <f t="shared" si="17"/>
        <v>3</v>
      </c>
      <c r="L15" s="8">
        <f t="shared" si="17"/>
        <v>3</v>
      </c>
      <c r="M15" s="8">
        <f t="shared" si="17"/>
        <v>3.0000000000000568</v>
      </c>
      <c r="N15" s="8">
        <f t="shared" si="17"/>
        <v>1.5</v>
      </c>
      <c r="O15" s="8">
        <f t="shared" si="17"/>
        <v>1.5</v>
      </c>
      <c r="P15" s="46">
        <f t="shared" si="17"/>
        <v>4.4999999999998863</v>
      </c>
      <c r="Q15" s="51">
        <f>Q13-Q14</f>
        <v>-24</v>
      </c>
      <c r="R15" s="8">
        <f t="shared" ref="R15:AB15" si="18">R13-R14</f>
        <v>-18</v>
      </c>
      <c r="S15" s="8">
        <f t="shared" si="18"/>
        <v>-27</v>
      </c>
      <c r="T15" s="8">
        <f t="shared" si="18"/>
        <v>-37.5</v>
      </c>
      <c r="U15" s="8">
        <f t="shared" si="18"/>
        <v>-49.500000000000014</v>
      </c>
      <c r="V15" s="8">
        <f t="shared" si="18"/>
        <v>-68.999999999999986</v>
      </c>
      <c r="W15" s="8">
        <f t="shared" si="18"/>
        <v>-91.499999999999972</v>
      </c>
      <c r="X15" s="8">
        <f t="shared" si="18"/>
        <v>-123</v>
      </c>
      <c r="Y15" s="8">
        <f t="shared" si="18"/>
        <v>-165.00000000000009</v>
      </c>
      <c r="Z15" s="8">
        <f t="shared" si="18"/>
        <v>-219</v>
      </c>
      <c r="AA15" s="8">
        <f t="shared" si="18"/>
        <v>-292.50000000000006</v>
      </c>
      <c r="AB15" s="9">
        <f t="shared" si="18"/>
        <v>-394.49999999999994</v>
      </c>
    </row>
    <row r="16" spans="2:28" x14ac:dyDescent="0.25">
      <c r="B16" s="36" t="s">
        <v>93</v>
      </c>
      <c r="C16" s="37" t="s">
        <v>97</v>
      </c>
      <c r="D16" s="26" t="s">
        <v>104</v>
      </c>
      <c r="E16" s="5">
        <f t="shared" ref="E16:P16" si="19">3*$C$18*$C$17*E5</f>
        <v>30</v>
      </c>
      <c r="F16" s="5">
        <f t="shared" si="19"/>
        <v>45</v>
      </c>
      <c r="G16" s="5">
        <f t="shared" si="19"/>
        <v>67.5</v>
      </c>
      <c r="H16" s="5">
        <f t="shared" si="19"/>
        <v>97.5</v>
      </c>
      <c r="I16" s="5">
        <f t="shared" si="19"/>
        <v>135.00000000000003</v>
      </c>
      <c r="J16" s="5">
        <f t="shared" si="19"/>
        <v>187.5</v>
      </c>
      <c r="K16" s="5">
        <f t="shared" si="19"/>
        <v>254.99999999999997</v>
      </c>
      <c r="L16" s="5">
        <f t="shared" si="19"/>
        <v>345</v>
      </c>
      <c r="M16" s="5">
        <f t="shared" si="19"/>
        <v>465.00000000000006</v>
      </c>
      <c r="N16" s="5">
        <f t="shared" si="19"/>
        <v>622.5</v>
      </c>
      <c r="O16" s="5">
        <f t="shared" si="19"/>
        <v>832.50000000000011</v>
      </c>
      <c r="P16" s="47">
        <f t="shared" si="19"/>
        <v>1117.5</v>
      </c>
      <c r="Q16" s="35">
        <f t="shared" ref="Q16:AB16" si="20">3*$C$18*$C$17*E6</f>
        <v>0</v>
      </c>
      <c r="R16" s="5">
        <f t="shared" si="20"/>
        <v>30</v>
      </c>
      <c r="S16" s="5">
        <f t="shared" si="20"/>
        <v>45</v>
      </c>
      <c r="T16" s="5">
        <f t="shared" si="20"/>
        <v>67.5</v>
      </c>
      <c r="U16" s="5">
        <f t="shared" si="20"/>
        <v>97.5</v>
      </c>
      <c r="V16" s="5">
        <f t="shared" si="20"/>
        <v>135.00000000000003</v>
      </c>
      <c r="W16" s="5">
        <f t="shared" si="20"/>
        <v>187.5</v>
      </c>
      <c r="X16" s="5">
        <f t="shared" si="20"/>
        <v>254.99999999999997</v>
      </c>
      <c r="Y16" s="5">
        <f t="shared" si="20"/>
        <v>345</v>
      </c>
      <c r="Z16" s="5">
        <f t="shared" si="20"/>
        <v>465.00000000000006</v>
      </c>
      <c r="AA16" s="5">
        <f t="shared" si="20"/>
        <v>622.5</v>
      </c>
      <c r="AB16" s="6">
        <f t="shared" si="20"/>
        <v>832.50000000000011</v>
      </c>
    </row>
    <row r="17" spans="2:28" x14ac:dyDescent="0.25">
      <c r="B17" s="12" t="s">
        <v>115</v>
      </c>
      <c r="C17" s="7">
        <v>50</v>
      </c>
      <c r="D17" s="27" t="s">
        <v>105</v>
      </c>
      <c r="E17" s="3">
        <f t="shared" ref="E17:P17" si="21">4*$C$18*$C$17*E6</f>
        <v>0</v>
      </c>
      <c r="F17" s="3">
        <f t="shared" si="21"/>
        <v>40</v>
      </c>
      <c r="G17" s="3">
        <f t="shared" si="21"/>
        <v>60</v>
      </c>
      <c r="H17" s="3">
        <f t="shared" si="21"/>
        <v>90</v>
      </c>
      <c r="I17" s="3">
        <f t="shared" si="21"/>
        <v>130</v>
      </c>
      <c r="J17" s="3">
        <f t="shared" si="21"/>
        <v>180.00000000000003</v>
      </c>
      <c r="K17" s="3">
        <f t="shared" si="21"/>
        <v>250</v>
      </c>
      <c r="L17" s="3">
        <f t="shared" si="21"/>
        <v>339.99999999999994</v>
      </c>
      <c r="M17" s="3">
        <f t="shared" si="21"/>
        <v>459.99999999999994</v>
      </c>
      <c r="N17" s="3">
        <f t="shared" si="21"/>
        <v>620.00000000000011</v>
      </c>
      <c r="O17" s="3">
        <f t="shared" si="21"/>
        <v>830.00000000000011</v>
      </c>
      <c r="P17" s="45">
        <f t="shared" si="21"/>
        <v>1110</v>
      </c>
      <c r="Q17" s="50">
        <f t="shared" ref="Q17:AB17" si="22">4*$C$18*$C$17*E5</f>
        <v>40</v>
      </c>
      <c r="R17" s="3">
        <f t="shared" si="22"/>
        <v>60</v>
      </c>
      <c r="S17" s="3">
        <f t="shared" si="22"/>
        <v>90</v>
      </c>
      <c r="T17" s="3">
        <f t="shared" si="22"/>
        <v>130</v>
      </c>
      <c r="U17" s="3">
        <f t="shared" si="22"/>
        <v>180.00000000000003</v>
      </c>
      <c r="V17" s="3">
        <f t="shared" si="22"/>
        <v>250</v>
      </c>
      <c r="W17" s="3">
        <f t="shared" si="22"/>
        <v>339.99999999999994</v>
      </c>
      <c r="X17" s="3">
        <f t="shared" si="22"/>
        <v>459.99999999999994</v>
      </c>
      <c r="Y17" s="3">
        <f t="shared" si="22"/>
        <v>620.00000000000011</v>
      </c>
      <c r="Z17" s="3">
        <f t="shared" si="22"/>
        <v>830.00000000000011</v>
      </c>
      <c r="AA17" s="3">
        <f t="shared" si="22"/>
        <v>1110</v>
      </c>
      <c r="AB17" s="7">
        <f t="shared" si="22"/>
        <v>1490</v>
      </c>
    </row>
    <row r="18" spans="2:28" ht="15.75" thickBot="1" x14ac:dyDescent="0.3">
      <c r="B18" s="14" t="s">
        <v>118</v>
      </c>
      <c r="C18" s="9">
        <v>5</v>
      </c>
      <c r="D18" s="28" t="s">
        <v>106</v>
      </c>
      <c r="E18" s="8">
        <f>E16-E17</f>
        <v>30</v>
      </c>
      <c r="F18" s="8">
        <f t="shared" ref="F18:P18" si="23">F16-F17</f>
        <v>5</v>
      </c>
      <c r="G18" s="8">
        <f t="shared" si="23"/>
        <v>7.5</v>
      </c>
      <c r="H18" s="8">
        <f t="shared" si="23"/>
        <v>7.5</v>
      </c>
      <c r="I18" s="8">
        <f t="shared" si="23"/>
        <v>5.0000000000000284</v>
      </c>
      <c r="J18" s="8">
        <f t="shared" si="23"/>
        <v>7.4999999999999716</v>
      </c>
      <c r="K18" s="8">
        <f t="shared" si="23"/>
        <v>4.9999999999999716</v>
      </c>
      <c r="L18" s="8">
        <f t="shared" si="23"/>
        <v>5.0000000000000568</v>
      </c>
      <c r="M18" s="8">
        <f t="shared" si="23"/>
        <v>5.0000000000001137</v>
      </c>
      <c r="N18" s="8">
        <f t="shared" si="23"/>
        <v>2.4999999999998863</v>
      </c>
      <c r="O18" s="8">
        <f t="shared" si="23"/>
        <v>2.5</v>
      </c>
      <c r="P18" s="46">
        <f t="shared" si="23"/>
        <v>7.5</v>
      </c>
      <c r="Q18" s="51">
        <f>Q16-Q17</f>
        <v>-40</v>
      </c>
      <c r="R18" s="8">
        <f t="shared" ref="R18:AB18" si="24">R16-R17</f>
        <v>-30</v>
      </c>
      <c r="S18" s="8">
        <f t="shared" si="24"/>
        <v>-45</v>
      </c>
      <c r="T18" s="8">
        <f t="shared" si="24"/>
        <v>-62.5</v>
      </c>
      <c r="U18" s="8">
        <f t="shared" si="24"/>
        <v>-82.500000000000028</v>
      </c>
      <c r="V18" s="8">
        <f t="shared" si="24"/>
        <v>-114.99999999999997</v>
      </c>
      <c r="W18" s="8">
        <f t="shared" si="24"/>
        <v>-152.49999999999994</v>
      </c>
      <c r="X18" s="8">
        <f t="shared" si="24"/>
        <v>-204.99999999999997</v>
      </c>
      <c r="Y18" s="8">
        <f t="shared" si="24"/>
        <v>-275.00000000000011</v>
      </c>
      <c r="Z18" s="8">
        <f t="shared" si="24"/>
        <v>-365.00000000000006</v>
      </c>
      <c r="AA18" s="8">
        <f t="shared" si="24"/>
        <v>-487.5</v>
      </c>
      <c r="AB18" s="9">
        <f t="shared" si="24"/>
        <v>-657.49999999999989</v>
      </c>
    </row>
    <row r="19" spans="2:28" x14ac:dyDescent="0.25">
      <c r="B19" s="36" t="s">
        <v>93</v>
      </c>
      <c r="C19" s="37" t="s">
        <v>110</v>
      </c>
      <c r="D19" s="26" t="s">
        <v>104</v>
      </c>
      <c r="E19" s="5">
        <f t="shared" ref="E19:P19" si="25">3*$C$21*$C$20*E5</f>
        <v>48</v>
      </c>
      <c r="F19" s="5">
        <f t="shared" si="25"/>
        <v>72</v>
      </c>
      <c r="G19" s="5">
        <f t="shared" si="25"/>
        <v>108</v>
      </c>
      <c r="H19" s="5">
        <f t="shared" si="25"/>
        <v>156</v>
      </c>
      <c r="I19" s="5">
        <f t="shared" si="25"/>
        <v>216.00000000000003</v>
      </c>
      <c r="J19" s="5">
        <f t="shared" si="25"/>
        <v>300</v>
      </c>
      <c r="K19" s="5">
        <f t="shared" si="25"/>
        <v>407.99999999999994</v>
      </c>
      <c r="L19" s="5">
        <f t="shared" si="25"/>
        <v>552</v>
      </c>
      <c r="M19" s="5">
        <f t="shared" si="25"/>
        <v>744.00000000000011</v>
      </c>
      <c r="N19" s="5">
        <f t="shared" si="25"/>
        <v>996.00000000000011</v>
      </c>
      <c r="O19" s="5">
        <f t="shared" si="25"/>
        <v>1332.0000000000002</v>
      </c>
      <c r="P19" s="47">
        <f t="shared" si="25"/>
        <v>1788</v>
      </c>
      <c r="Q19" s="35">
        <f t="shared" ref="Q19:AB19" si="26">3*$C$21*$C$20*E6</f>
        <v>0</v>
      </c>
      <c r="R19" s="5">
        <f t="shared" si="26"/>
        <v>48</v>
      </c>
      <c r="S19" s="5">
        <f t="shared" si="26"/>
        <v>72</v>
      </c>
      <c r="T19" s="5">
        <f t="shared" si="26"/>
        <v>108</v>
      </c>
      <c r="U19" s="5">
        <f t="shared" si="26"/>
        <v>156</v>
      </c>
      <c r="V19" s="5">
        <f t="shared" si="26"/>
        <v>216.00000000000003</v>
      </c>
      <c r="W19" s="5">
        <f t="shared" si="26"/>
        <v>300</v>
      </c>
      <c r="X19" s="5">
        <f t="shared" si="26"/>
        <v>407.99999999999994</v>
      </c>
      <c r="Y19" s="5">
        <f t="shared" si="26"/>
        <v>552</v>
      </c>
      <c r="Z19" s="5">
        <f t="shared" si="26"/>
        <v>744.00000000000011</v>
      </c>
      <c r="AA19" s="5">
        <f t="shared" si="26"/>
        <v>996.00000000000011</v>
      </c>
      <c r="AB19" s="6">
        <f t="shared" si="26"/>
        <v>1332.0000000000002</v>
      </c>
    </row>
    <row r="20" spans="2:28" x14ac:dyDescent="0.25">
      <c r="B20" s="12" t="s">
        <v>115</v>
      </c>
      <c r="C20" s="7">
        <v>20</v>
      </c>
      <c r="D20" s="27" t="s">
        <v>105</v>
      </c>
      <c r="E20" s="3">
        <f t="shared" ref="E20:P20" si="27">4*$C$21*$C$20*E6</f>
        <v>0</v>
      </c>
      <c r="F20" s="3">
        <f t="shared" si="27"/>
        <v>64</v>
      </c>
      <c r="G20" s="3">
        <f t="shared" si="27"/>
        <v>96</v>
      </c>
      <c r="H20" s="3">
        <f t="shared" si="27"/>
        <v>144</v>
      </c>
      <c r="I20" s="3">
        <f t="shared" si="27"/>
        <v>208</v>
      </c>
      <c r="J20" s="3">
        <f t="shared" si="27"/>
        <v>288.00000000000006</v>
      </c>
      <c r="K20" s="3">
        <f t="shared" si="27"/>
        <v>400</v>
      </c>
      <c r="L20" s="3">
        <f t="shared" si="27"/>
        <v>544</v>
      </c>
      <c r="M20" s="3">
        <f t="shared" si="27"/>
        <v>736</v>
      </c>
      <c r="N20" s="3">
        <f t="shared" si="27"/>
        <v>992.00000000000023</v>
      </c>
      <c r="O20" s="3">
        <f t="shared" si="27"/>
        <v>1328</v>
      </c>
      <c r="P20" s="45">
        <f t="shared" si="27"/>
        <v>1776.0000000000002</v>
      </c>
      <c r="Q20" s="50">
        <f t="shared" ref="Q20:AB20" si="28">4*$C$21*$C$20*E5</f>
        <v>64</v>
      </c>
      <c r="R20" s="3">
        <f t="shared" si="28"/>
        <v>96</v>
      </c>
      <c r="S20" s="3">
        <f t="shared" si="28"/>
        <v>144</v>
      </c>
      <c r="T20" s="3">
        <f t="shared" si="28"/>
        <v>208</v>
      </c>
      <c r="U20" s="3">
        <f t="shared" si="28"/>
        <v>288.00000000000006</v>
      </c>
      <c r="V20" s="3">
        <f t="shared" si="28"/>
        <v>400</v>
      </c>
      <c r="W20" s="3">
        <f t="shared" si="28"/>
        <v>544</v>
      </c>
      <c r="X20" s="3">
        <f t="shared" si="28"/>
        <v>736</v>
      </c>
      <c r="Y20" s="3">
        <f t="shared" si="28"/>
        <v>992.00000000000023</v>
      </c>
      <c r="Z20" s="3">
        <f t="shared" si="28"/>
        <v>1328</v>
      </c>
      <c r="AA20" s="3">
        <f t="shared" si="28"/>
        <v>1776.0000000000002</v>
      </c>
      <c r="AB20" s="7">
        <f t="shared" si="28"/>
        <v>2384</v>
      </c>
    </row>
    <row r="21" spans="2:28" ht="15.75" thickBot="1" x14ac:dyDescent="0.3">
      <c r="B21" s="14" t="s">
        <v>118</v>
      </c>
      <c r="C21" s="9">
        <v>20</v>
      </c>
      <c r="D21" s="28" t="s">
        <v>106</v>
      </c>
      <c r="E21" s="8">
        <f>E19-E20</f>
        <v>48</v>
      </c>
      <c r="F21" s="8">
        <f t="shared" ref="F21:P21" si="29">F19-F20</f>
        <v>8</v>
      </c>
      <c r="G21" s="8">
        <f t="shared" si="29"/>
        <v>12</v>
      </c>
      <c r="H21" s="8">
        <f t="shared" si="29"/>
        <v>12</v>
      </c>
      <c r="I21" s="8">
        <f t="shared" si="29"/>
        <v>8.0000000000000284</v>
      </c>
      <c r="J21" s="8">
        <f t="shared" si="29"/>
        <v>11.999999999999943</v>
      </c>
      <c r="K21" s="8">
        <f t="shared" si="29"/>
        <v>7.9999999999999432</v>
      </c>
      <c r="L21" s="8">
        <f t="shared" si="29"/>
        <v>8</v>
      </c>
      <c r="M21" s="8">
        <f t="shared" si="29"/>
        <v>8.0000000000001137</v>
      </c>
      <c r="N21" s="8">
        <f t="shared" si="29"/>
        <v>3.9999999999998863</v>
      </c>
      <c r="O21" s="8">
        <f t="shared" si="29"/>
        <v>4.0000000000002274</v>
      </c>
      <c r="P21" s="46">
        <f t="shared" si="29"/>
        <v>11.999999999999773</v>
      </c>
      <c r="Q21" s="51">
        <f>Q19-Q20</f>
        <v>-64</v>
      </c>
      <c r="R21" s="8">
        <f t="shared" ref="R21:AB21" si="30">R19-R20</f>
        <v>-48</v>
      </c>
      <c r="S21" s="8">
        <f t="shared" si="30"/>
        <v>-72</v>
      </c>
      <c r="T21" s="8">
        <f t="shared" si="30"/>
        <v>-100</v>
      </c>
      <c r="U21" s="8">
        <f t="shared" si="30"/>
        <v>-132.00000000000006</v>
      </c>
      <c r="V21" s="8">
        <f t="shared" si="30"/>
        <v>-183.99999999999997</v>
      </c>
      <c r="W21" s="8">
        <f t="shared" si="30"/>
        <v>-244</v>
      </c>
      <c r="X21" s="8">
        <f t="shared" si="30"/>
        <v>-328.00000000000006</v>
      </c>
      <c r="Y21" s="8">
        <f t="shared" si="30"/>
        <v>-440.00000000000023</v>
      </c>
      <c r="Z21" s="8">
        <f t="shared" si="30"/>
        <v>-583.99999999999989</v>
      </c>
      <c r="AA21" s="8">
        <f t="shared" si="30"/>
        <v>-780.00000000000011</v>
      </c>
      <c r="AB21" s="9">
        <f t="shared" si="30"/>
        <v>-1051.9999999999998</v>
      </c>
    </row>
    <row r="22" spans="2:28" x14ac:dyDescent="0.25"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1"/>
      <c r="O22" s="1"/>
      <c r="P22" s="1"/>
      <c r="Q22" s="17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x14ac:dyDescent="0.25">
      <c r="B23" s="38" t="s">
        <v>113</v>
      </c>
      <c r="C23" s="39" t="s">
        <v>116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1"/>
      <c r="O23" s="1"/>
      <c r="P23" s="1"/>
      <c r="Q23" s="1"/>
      <c r="R23" s="1"/>
    </row>
    <row r="24" spans="2:28" x14ac:dyDescent="0.25">
      <c r="B24" s="40"/>
      <c r="C24" s="39" t="s">
        <v>121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1"/>
      <c r="O24" s="1"/>
      <c r="P24" s="1"/>
      <c r="Q24" s="1"/>
      <c r="R24" s="1"/>
    </row>
    <row r="25" spans="2:28" x14ac:dyDescent="0.25">
      <c r="B25" s="40"/>
      <c r="C25" s="39" t="s">
        <v>122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1"/>
      <c r="O25" s="1"/>
      <c r="P25" s="1"/>
      <c r="Q25" s="1"/>
      <c r="R25" s="1"/>
    </row>
    <row r="26" spans="2:28" x14ac:dyDescent="0.25">
      <c r="C26" s="55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spans="2:28" x14ac:dyDescent="0.25">
      <c r="D27" s="2"/>
      <c r="E27" s="2"/>
      <c r="F27" s="2"/>
      <c r="G27" s="2"/>
      <c r="H27" s="2"/>
      <c r="I27" s="2"/>
      <c r="J27" s="2"/>
      <c r="K27" s="2"/>
      <c r="L27" s="2"/>
    </row>
  </sheetData>
  <mergeCells count="2">
    <mergeCell ref="D2:P2"/>
    <mergeCell ref="Q5:A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7"/>
  <sheetViews>
    <sheetView zoomScale="85" zoomScaleNormal="85" workbookViewId="0">
      <selection activeCell="X25" sqref="X25"/>
    </sheetView>
  </sheetViews>
  <sheetFormatPr baseColWidth="10" defaultRowHeight="15" x14ac:dyDescent="0.25"/>
  <cols>
    <col min="1" max="1" width="1.85546875" customWidth="1"/>
    <col min="2" max="2" width="17.140625" bestFit="1" customWidth="1"/>
    <col min="4" max="4" width="14.42578125" bestFit="1" customWidth="1"/>
    <col min="5" max="6" width="7.140625" bestFit="1" customWidth="1"/>
    <col min="7" max="8" width="6.140625" bestFit="1" customWidth="1"/>
    <col min="9" max="9" width="7.140625" bestFit="1" customWidth="1"/>
    <col min="10" max="10" width="6.140625" bestFit="1" customWidth="1"/>
    <col min="11" max="11" width="7.140625" bestFit="1" customWidth="1"/>
    <col min="12" max="14" width="8.140625" bestFit="1" customWidth="1"/>
    <col min="15" max="15" width="7.140625" bestFit="1" customWidth="1"/>
    <col min="16" max="16" width="8.140625" bestFit="1" customWidth="1"/>
    <col min="17" max="17" width="5.140625" bestFit="1" customWidth="1"/>
    <col min="18" max="19" width="7.85546875" bestFit="1" customWidth="1"/>
    <col min="20" max="21" width="6.85546875" bestFit="1" customWidth="1"/>
    <col min="22" max="22" width="7.85546875" bestFit="1" customWidth="1"/>
    <col min="23" max="23" width="6.85546875" bestFit="1" customWidth="1"/>
    <col min="24" max="24" width="7.85546875" bestFit="1" customWidth="1"/>
    <col min="25" max="25" width="8.140625" bestFit="1" customWidth="1"/>
    <col min="26" max="27" width="8.85546875" bestFit="1" customWidth="1"/>
    <col min="28" max="28" width="7.85546875" bestFit="1" customWidth="1"/>
  </cols>
  <sheetData>
    <row r="1" spans="2:28" ht="15.75" thickBot="1" x14ac:dyDescent="0.3"/>
    <row r="2" spans="2:28" ht="15.75" thickBot="1" x14ac:dyDescent="0.3">
      <c r="C2" s="1"/>
      <c r="D2" s="56" t="s">
        <v>120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1"/>
      <c r="R2" s="1"/>
    </row>
    <row r="3" spans="2:28" x14ac:dyDescent="0.25">
      <c r="C3" s="1"/>
      <c r="D3" s="35" t="s">
        <v>111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0" t="s">
        <v>9</v>
      </c>
      <c r="N3" s="10" t="s">
        <v>89</v>
      </c>
      <c r="O3" s="10" t="s">
        <v>90</v>
      </c>
      <c r="P3" s="11" t="s">
        <v>91</v>
      </c>
    </row>
    <row r="4" spans="2:28" ht="15.75" thickBot="1" x14ac:dyDescent="0.3">
      <c r="C4" s="1"/>
      <c r="D4" s="24" t="s">
        <v>88</v>
      </c>
      <c r="E4" s="4">
        <v>0.05</v>
      </c>
      <c r="F4" s="4">
        <v>7.0000000000000007E-2</v>
      </c>
      <c r="G4" s="4">
        <v>0.05</v>
      </c>
      <c r="H4" s="4">
        <v>7.0000000000000007E-2</v>
      </c>
      <c r="I4" s="4">
        <v>0.09</v>
      </c>
      <c r="J4" s="4">
        <v>0.12</v>
      </c>
      <c r="K4" s="4">
        <v>0.16</v>
      </c>
      <c r="L4" s="4">
        <v>0.21</v>
      </c>
      <c r="M4" s="4">
        <v>0.28000000000000003</v>
      </c>
      <c r="N4" s="15">
        <v>0.38</v>
      </c>
      <c r="O4" s="4">
        <v>0.51</v>
      </c>
      <c r="P4" s="54">
        <v>0.68</v>
      </c>
      <c r="Q4" s="1"/>
      <c r="R4" s="1"/>
    </row>
    <row r="5" spans="2:28" ht="15.75" thickBot="1" x14ac:dyDescent="0.3">
      <c r="C5" s="1"/>
      <c r="D5" s="24" t="s">
        <v>10</v>
      </c>
      <c r="E5" s="3">
        <f>E4</f>
        <v>0.05</v>
      </c>
      <c r="F5" s="3">
        <f>F4</f>
        <v>7.0000000000000007E-2</v>
      </c>
      <c r="G5" s="3">
        <f>G4+E4</f>
        <v>0.1</v>
      </c>
      <c r="H5" s="3">
        <f>H4+F4</f>
        <v>0.14000000000000001</v>
      </c>
      <c r="I5" s="3">
        <f>I4+G4+E4</f>
        <v>0.19</v>
      </c>
      <c r="J5" s="3">
        <f>J4+H4+F4</f>
        <v>0.26</v>
      </c>
      <c r="K5" s="3">
        <f>K4+I4+G4+E4</f>
        <v>0.35</v>
      </c>
      <c r="L5" s="3">
        <f>L4+J4+H4+F4</f>
        <v>0.47</v>
      </c>
      <c r="M5" s="3">
        <f>M4+K4+I4+G4+E4</f>
        <v>0.63000000000000012</v>
      </c>
      <c r="N5" s="3">
        <f>N4+L4+J4+H4+F4</f>
        <v>0.85000000000000009</v>
      </c>
      <c r="O5" s="3">
        <f>O4+M4+K4+I4+G4+E4</f>
        <v>1.1400000000000001</v>
      </c>
      <c r="P5" s="7">
        <f>P4+N4+L4+J4+H4+F4</f>
        <v>1.5300000000000002</v>
      </c>
      <c r="Q5" s="59" t="s">
        <v>119</v>
      </c>
      <c r="R5" s="60"/>
      <c r="S5" s="60"/>
      <c r="T5" s="60"/>
      <c r="U5" s="60"/>
      <c r="V5" s="60"/>
      <c r="W5" s="60"/>
      <c r="X5" s="60"/>
      <c r="Y5" s="60"/>
      <c r="Z5" s="60"/>
      <c r="AA5" s="60"/>
      <c r="AB5" s="61"/>
    </row>
    <row r="6" spans="2:28" ht="15.75" thickBot="1" x14ac:dyDescent="0.3">
      <c r="C6" s="1"/>
      <c r="D6" s="25" t="s">
        <v>11</v>
      </c>
      <c r="E6" s="8">
        <f>0</f>
        <v>0</v>
      </c>
      <c r="F6" s="8">
        <f t="shared" ref="F6:P6" si="0">E5</f>
        <v>0.05</v>
      </c>
      <c r="G6" s="8">
        <f t="shared" si="0"/>
        <v>7.0000000000000007E-2</v>
      </c>
      <c r="H6" s="8">
        <f t="shared" si="0"/>
        <v>0.1</v>
      </c>
      <c r="I6" s="8">
        <f t="shared" si="0"/>
        <v>0.14000000000000001</v>
      </c>
      <c r="J6" s="8">
        <f t="shared" si="0"/>
        <v>0.19</v>
      </c>
      <c r="K6" s="8">
        <f t="shared" si="0"/>
        <v>0.26</v>
      </c>
      <c r="L6" s="8">
        <f t="shared" si="0"/>
        <v>0.35</v>
      </c>
      <c r="M6" s="8">
        <f t="shared" si="0"/>
        <v>0.47</v>
      </c>
      <c r="N6" s="8">
        <f t="shared" si="0"/>
        <v>0.63000000000000012</v>
      </c>
      <c r="O6" s="8">
        <f t="shared" si="0"/>
        <v>0.85000000000000009</v>
      </c>
      <c r="P6" s="9">
        <f t="shared" si="0"/>
        <v>1.1400000000000001</v>
      </c>
      <c r="Q6" s="10" t="s">
        <v>1</v>
      </c>
      <c r="R6" s="10" t="s">
        <v>2</v>
      </c>
      <c r="S6" s="10" t="s">
        <v>3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8</v>
      </c>
      <c r="Y6" s="10" t="s">
        <v>9</v>
      </c>
      <c r="Z6" s="10" t="s">
        <v>89</v>
      </c>
      <c r="AA6" s="10" t="s">
        <v>90</v>
      </c>
      <c r="AB6" s="11" t="s">
        <v>91</v>
      </c>
    </row>
    <row r="7" spans="2:28" x14ac:dyDescent="0.25">
      <c r="B7" s="36" t="s">
        <v>93</v>
      </c>
      <c r="C7" s="37" t="s">
        <v>92</v>
      </c>
      <c r="D7" s="29" t="s">
        <v>98</v>
      </c>
      <c r="E7" s="31">
        <f t="shared" ref="E7:P7" si="1">3*$C$9*$C$8*E5</f>
        <v>131.25</v>
      </c>
      <c r="F7" s="31">
        <f t="shared" si="1"/>
        <v>183.75000000000003</v>
      </c>
      <c r="G7" s="31">
        <f t="shared" si="1"/>
        <v>262.5</v>
      </c>
      <c r="H7" s="31">
        <f t="shared" si="1"/>
        <v>367.50000000000006</v>
      </c>
      <c r="I7" s="31">
        <f t="shared" si="1"/>
        <v>498.75</v>
      </c>
      <c r="J7" s="31">
        <f t="shared" si="1"/>
        <v>682.5</v>
      </c>
      <c r="K7" s="31">
        <f t="shared" si="1"/>
        <v>918.74999999999989</v>
      </c>
      <c r="L7" s="31">
        <f t="shared" si="1"/>
        <v>1233.75</v>
      </c>
      <c r="M7" s="31">
        <f t="shared" si="1"/>
        <v>1653.7500000000002</v>
      </c>
      <c r="N7" s="31">
        <f t="shared" si="1"/>
        <v>2231.2500000000005</v>
      </c>
      <c r="O7" s="31">
        <f t="shared" si="1"/>
        <v>2992.5000000000005</v>
      </c>
      <c r="P7" s="41">
        <f t="shared" si="1"/>
        <v>4016.2500000000005</v>
      </c>
      <c r="Q7" s="24">
        <f t="shared" ref="Q7:AB7" si="2">3*$C$9*$C$8*E6</f>
        <v>0</v>
      </c>
      <c r="R7" s="30">
        <f t="shared" si="2"/>
        <v>131.25</v>
      </c>
      <c r="S7" s="30">
        <f t="shared" si="2"/>
        <v>183.75000000000003</v>
      </c>
      <c r="T7" s="30">
        <f t="shared" si="2"/>
        <v>262.5</v>
      </c>
      <c r="U7" s="30">
        <f t="shared" si="2"/>
        <v>367.50000000000006</v>
      </c>
      <c r="V7" s="30">
        <f t="shared" si="2"/>
        <v>498.75</v>
      </c>
      <c r="W7" s="30">
        <f t="shared" si="2"/>
        <v>682.5</v>
      </c>
      <c r="X7" s="30">
        <f t="shared" si="2"/>
        <v>918.74999999999989</v>
      </c>
      <c r="Y7" s="30">
        <f t="shared" si="2"/>
        <v>1233.75</v>
      </c>
      <c r="Z7" s="30">
        <f t="shared" si="2"/>
        <v>1653.7500000000002</v>
      </c>
      <c r="AA7" s="30">
        <f t="shared" si="2"/>
        <v>2231.2500000000005</v>
      </c>
      <c r="AB7" s="32">
        <f t="shared" si="2"/>
        <v>2992.5000000000005</v>
      </c>
    </row>
    <row r="8" spans="2:28" x14ac:dyDescent="0.25">
      <c r="B8" s="12" t="s">
        <v>94</v>
      </c>
      <c r="C8" s="32">
        <v>25</v>
      </c>
      <c r="D8" s="27" t="s">
        <v>99</v>
      </c>
      <c r="E8" s="30">
        <f t="shared" ref="E8:P8" si="3">4*$C$9*$C$8*E6</f>
        <v>0</v>
      </c>
      <c r="F8" s="30">
        <f t="shared" si="3"/>
        <v>175</v>
      </c>
      <c r="G8" s="30">
        <f t="shared" si="3"/>
        <v>245.00000000000003</v>
      </c>
      <c r="H8" s="30">
        <f t="shared" si="3"/>
        <v>350</v>
      </c>
      <c r="I8" s="30">
        <f t="shared" si="3"/>
        <v>490.00000000000006</v>
      </c>
      <c r="J8" s="30">
        <f t="shared" si="3"/>
        <v>665</v>
      </c>
      <c r="K8" s="30">
        <f t="shared" si="3"/>
        <v>910</v>
      </c>
      <c r="L8" s="30">
        <f t="shared" si="3"/>
        <v>1225</v>
      </c>
      <c r="M8" s="30">
        <f t="shared" si="3"/>
        <v>1645</v>
      </c>
      <c r="N8" s="30">
        <f t="shared" si="3"/>
        <v>2205.0000000000005</v>
      </c>
      <c r="O8" s="30">
        <f t="shared" si="3"/>
        <v>2975.0000000000005</v>
      </c>
      <c r="P8" s="42">
        <f t="shared" si="3"/>
        <v>3990.0000000000005</v>
      </c>
      <c r="Q8" s="24">
        <f t="shared" ref="Q8:AB8" si="4">4*$C$9*$C$8*E5</f>
        <v>175</v>
      </c>
      <c r="R8" s="30">
        <f t="shared" si="4"/>
        <v>245.00000000000003</v>
      </c>
      <c r="S8" s="30">
        <f t="shared" si="4"/>
        <v>350</v>
      </c>
      <c r="T8" s="30">
        <f t="shared" si="4"/>
        <v>490.00000000000006</v>
      </c>
      <c r="U8" s="30">
        <f t="shared" si="4"/>
        <v>665</v>
      </c>
      <c r="V8" s="30">
        <f t="shared" si="4"/>
        <v>910</v>
      </c>
      <c r="W8" s="30">
        <f t="shared" si="4"/>
        <v>1225</v>
      </c>
      <c r="X8" s="30">
        <f t="shared" si="4"/>
        <v>1645</v>
      </c>
      <c r="Y8" s="30">
        <f t="shared" si="4"/>
        <v>2205.0000000000005</v>
      </c>
      <c r="Z8" s="30">
        <f t="shared" si="4"/>
        <v>2975.0000000000005</v>
      </c>
      <c r="AA8" s="30">
        <f t="shared" si="4"/>
        <v>3990.0000000000005</v>
      </c>
      <c r="AB8" s="32">
        <f t="shared" si="4"/>
        <v>5355.0000000000009</v>
      </c>
    </row>
    <row r="9" spans="2:28" ht="15.75" thickBot="1" x14ac:dyDescent="0.3">
      <c r="B9" s="14" t="s">
        <v>118</v>
      </c>
      <c r="C9" s="34">
        <v>35</v>
      </c>
      <c r="D9" s="28" t="s">
        <v>100</v>
      </c>
      <c r="E9" s="33">
        <f>E7-E8</f>
        <v>131.25</v>
      </c>
      <c r="F9" s="33">
        <f>F7-F8</f>
        <v>8.7500000000000284</v>
      </c>
      <c r="G9" s="33">
        <f t="shared" ref="G9:P9" si="5">G7-G8</f>
        <v>17.499999999999972</v>
      </c>
      <c r="H9" s="33">
        <f t="shared" si="5"/>
        <v>17.500000000000057</v>
      </c>
      <c r="I9" s="33">
        <f t="shared" si="5"/>
        <v>8.7499999999999432</v>
      </c>
      <c r="J9" s="33">
        <f t="shared" si="5"/>
        <v>17.5</v>
      </c>
      <c r="K9" s="33">
        <f t="shared" si="5"/>
        <v>8.7499999999998863</v>
      </c>
      <c r="L9" s="33">
        <f t="shared" si="5"/>
        <v>8.75</v>
      </c>
      <c r="M9" s="33">
        <f t="shared" si="5"/>
        <v>8.7500000000002274</v>
      </c>
      <c r="N9" s="33">
        <f t="shared" si="5"/>
        <v>26.25</v>
      </c>
      <c r="O9" s="33">
        <f t="shared" si="5"/>
        <v>17.5</v>
      </c>
      <c r="P9" s="43">
        <f t="shared" si="5"/>
        <v>26.25</v>
      </c>
      <c r="Q9" s="48">
        <f>Q7-Q8</f>
        <v>-175</v>
      </c>
      <c r="R9" s="44">
        <f t="shared" ref="R9:AB9" si="6">R7-R8</f>
        <v>-113.75000000000003</v>
      </c>
      <c r="S9" s="44">
        <f t="shared" si="6"/>
        <v>-166.24999999999997</v>
      </c>
      <c r="T9" s="44">
        <f t="shared" si="6"/>
        <v>-227.50000000000006</v>
      </c>
      <c r="U9" s="44">
        <f t="shared" si="6"/>
        <v>-297.49999999999994</v>
      </c>
      <c r="V9" s="44">
        <f t="shared" si="6"/>
        <v>-411.25</v>
      </c>
      <c r="W9" s="44">
        <f t="shared" si="6"/>
        <v>-542.5</v>
      </c>
      <c r="X9" s="44">
        <f t="shared" si="6"/>
        <v>-726.25000000000011</v>
      </c>
      <c r="Y9" s="44">
        <f t="shared" si="6"/>
        <v>-971.25000000000045</v>
      </c>
      <c r="Z9" s="44">
        <f t="shared" si="6"/>
        <v>-1321.2500000000002</v>
      </c>
      <c r="AA9" s="44">
        <f t="shared" si="6"/>
        <v>-1758.75</v>
      </c>
      <c r="AB9" s="49">
        <f t="shared" si="6"/>
        <v>-2362.5000000000005</v>
      </c>
    </row>
    <row r="10" spans="2:28" x14ac:dyDescent="0.25">
      <c r="B10" s="36" t="s">
        <v>93</v>
      </c>
      <c r="C10" s="37" t="s">
        <v>95</v>
      </c>
      <c r="D10" s="26" t="s">
        <v>107</v>
      </c>
      <c r="E10" s="5">
        <f t="shared" ref="E10:P10" si="7">3*$C$12*$C$11*E5</f>
        <v>37.5</v>
      </c>
      <c r="F10" s="5">
        <f t="shared" si="7"/>
        <v>52.500000000000007</v>
      </c>
      <c r="G10" s="5">
        <f t="shared" si="7"/>
        <v>75</v>
      </c>
      <c r="H10" s="5">
        <f t="shared" si="7"/>
        <v>105.00000000000001</v>
      </c>
      <c r="I10" s="5">
        <f t="shared" si="7"/>
        <v>142.5</v>
      </c>
      <c r="J10" s="5">
        <f t="shared" si="7"/>
        <v>195</v>
      </c>
      <c r="K10" s="5">
        <f t="shared" si="7"/>
        <v>262.5</v>
      </c>
      <c r="L10" s="5">
        <f t="shared" si="7"/>
        <v>352.5</v>
      </c>
      <c r="M10" s="5">
        <f t="shared" si="7"/>
        <v>472.50000000000011</v>
      </c>
      <c r="N10" s="5">
        <f t="shared" si="7"/>
        <v>637.50000000000011</v>
      </c>
      <c r="O10" s="5">
        <f t="shared" si="7"/>
        <v>855.00000000000011</v>
      </c>
      <c r="P10" s="47">
        <f t="shared" si="7"/>
        <v>1147.5000000000002</v>
      </c>
      <c r="Q10" s="35">
        <f t="shared" ref="Q10:AB10" si="8">3*$C$12*$C$11*E6</f>
        <v>0</v>
      </c>
      <c r="R10" s="5">
        <f t="shared" si="8"/>
        <v>37.5</v>
      </c>
      <c r="S10" s="5">
        <f t="shared" si="8"/>
        <v>52.500000000000007</v>
      </c>
      <c r="T10" s="5">
        <f t="shared" si="8"/>
        <v>75</v>
      </c>
      <c r="U10" s="5">
        <f t="shared" si="8"/>
        <v>105.00000000000001</v>
      </c>
      <c r="V10" s="5">
        <f t="shared" si="8"/>
        <v>142.5</v>
      </c>
      <c r="W10" s="5">
        <f t="shared" si="8"/>
        <v>195</v>
      </c>
      <c r="X10" s="5">
        <f t="shared" si="8"/>
        <v>262.5</v>
      </c>
      <c r="Y10" s="5">
        <f t="shared" si="8"/>
        <v>352.5</v>
      </c>
      <c r="Z10" s="5">
        <f t="shared" si="8"/>
        <v>472.50000000000011</v>
      </c>
      <c r="AA10" s="5">
        <f t="shared" si="8"/>
        <v>637.50000000000011</v>
      </c>
      <c r="AB10" s="6">
        <f t="shared" si="8"/>
        <v>855.00000000000011</v>
      </c>
    </row>
    <row r="11" spans="2:28" x14ac:dyDescent="0.25">
      <c r="B11" s="12" t="s">
        <v>117</v>
      </c>
      <c r="C11" s="7">
        <v>10</v>
      </c>
      <c r="D11" s="27" t="s">
        <v>108</v>
      </c>
      <c r="E11" s="3">
        <f t="shared" ref="E11:P11" si="9">4*$C$12*$C$11*E6</f>
        <v>0</v>
      </c>
      <c r="F11" s="3">
        <f t="shared" si="9"/>
        <v>50</v>
      </c>
      <c r="G11" s="3">
        <f t="shared" si="9"/>
        <v>70</v>
      </c>
      <c r="H11" s="3">
        <f t="shared" si="9"/>
        <v>100</v>
      </c>
      <c r="I11" s="3">
        <f t="shared" si="9"/>
        <v>140</v>
      </c>
      <c r="J11" s="3">
        <f t="shared" si="9"/>
        <v>190</v>
      </c>
      <c r="K11" s="3">
        <f t="shared" si="9"/>
        <v>260</v>
      </c>
      <c r="L11" s="3">
        <f t="shared" si="9"/>
        <v>350</v>
      </c>
      <c r="M11" s="3">
        <f t="shared" si="9"/>
        <v>470</v>
      </c>
      <c r="N11" s="3">
        <f t="shared" si="9"/>
        <v>630.00000000000011</v>
      </c>
      <c r="O11" s="3">
        <f t="shared" si="9"/>
        <v>850.00000000000011</v>
      </c>
      <c r="P11" s="45">
        <f t="shared" si="9"/>
        <v>1140.0000000000002</v>
      </c>
      <c r="Q11" s="50">
        <f t="shared" ref="Q11:AB11" si="10">4*$C$12*$C$11*E5</f>
        <v>50</v>
      </c>
      <c r="R11" s="3">
        <f t="shared" si="10"/>
        <v>70</v>
      </c>
      <c r="S11" s="3">
        <f t="shared" si="10"/>
        <v>100</v>
      </c>
      <c r="T11" s="3">
        <f t="shared" si="10"/>
        <v>140</v>
      </c>
      <c r="U11" s="3">
        <f t="shared" si="10"/>
        <v>190</v>
      </c>
      <c r="V11" s="3">
        <f t="shared" si="10"/>
        <v>260</v>
      </c>
      <c r="W11" s="3">
        <f t="shared" si="10"/>
        <v>350</v>
      </c>
      <c r="X11" s="3">
        <f t="shared" si="10"/>
        <v>470</v>
      </c>
      <c r="Y11" s="3">
        <f t="shared" si="10"/>
        <v>630.00000000000011</v>
      </c>
      <c r="Z11" s="3">
        <f t="shared" si="10"/>
        <v>850.00000000000011</v>
      </c>
      <c r="AA11" s="3">
        <f t="shared" si="10"/>
        <v>1140.0000000000002</v>
      </c>
      <c r="AB11" s="7">
        <f t="shared" si="10"/>
        <v>1530.0000000000002</v>
      </c>
    </row>
    <row r="12" spans="2:28" ht="15.75" thickBot="1" x14ac:dyDescent="0.3">
      <c r="B12" s="14" t="s">
        <v>118</v>
      </c>
      <c r="C12" s="9">
        <v>25</v>
      </c>
      <c r="D12" s="28" t="s">
        <v>109</v>
      </c>
      <c r="E12" s="8">
        <f>E10-E11</f>
        <v>37.5</v>
      </c>
      <c r="F12" s="8">
        <f t="shared" ref="F12:P12" si="11">F10-F11</f>
        <v>2.5000000000000071</v>
      </c>
      <c r="G12" s="8">
        <f t="shared" si="11"/>
        <v>5</v>
      </c>
      <c r="H12" s="8">
        <f t="shared" si="11"/>
        <v>5.0000000000000142</v>
      </c>
      <c r="I12" s="8">
        <f t="shared" si="11"/>
        <v>2.5</v>
      </c>
      <c r="J12" s="8">
        <f t="shared" si="11"/>
        <v>5</v>
      </c>
      <c r="K12" s="8">
        <f t="shared" si="11"/>
        <v>2.5</v>
      </c>
      <c r="L12" s="8">
        <f t="shared" si="11"/>
        <v>2.5</v>
      </c>
      <c r="M12" s="8">
        <f t="shared" si="11"/>
        <v>2.5000000000001137</v>
      </c>
      <c r="N12" s="8">
        <f t="shared" si="11"/>
        <v>7.5</v>
      </c>
      <c r="O12" s="8">
        <f t="shared" si="11"/>
        <v>5</v>
      </c>
      <c r="P12" s="46">
        <f t="shared" si="11"/>
        <v>7.5</v>
      </c>
      <c r="Q12" s="51">
        <f>Q10-Q11</f>
        <v>-50</v>
      </c>
      <c r="R12" s="8">
        <f t="shared" ref="R12:AB12" si="12">R10-R11</f>
        <v>-32.5</v>
      </c>
      <c r="S12" s="8">
        <f t="shared" si="12"/>
        <v>-47.499999999999993</v>
      </c>
      <c r="T12" s="8">
        <f t="shared" si="12"/>
        <v>-65</v>
      </c>
      <c r="U12" s="8">
        <f t="shared" si="12"/>
        <v>-84.999999999999986</v>
      </c>
      <c r="V12" s="8">
        <f t="shared" si="12"/>
        <v>-117.5</v>
      </c>
      <c r="W12" s="8">
        <f t="shared" si="12"/>
        <v>-155</v>
      </c>
      <c r="X12" s="8">
        <f t="shared" si="12"/>
        <v>-207.5</v>
      </c>
      <c r="Y12" s="8">
        <f t="shared" si="12"/>
        <v>-277.50000000000011</v>
      </c>
      <c r="Z12" s="8">
        <f t="shared" si="12"/>
        <v>-377.5</v>
      </c>
      <c r="AA12" s="8">
        <f t="shared" si="12"/>
        <v>-502.50000000000011</v>
      </c>
      <c r="AB12" s="9">
        <f t="shared" si="12"/>
        <v>-675.00000000000011</v>
      </c>
    </row>
    <row r="13" spans="2:28" x14ac:dyDescent="0.25">
      <c r="B13" s="36" t="s">
        <v>93</v>
      </c>
      <c r="C13" s="37" t="s">
        <v>96</v>
      </c>
      <c r="D13" s="26" t="s">
        <v>103</v>
      </c>
      <c r="E13" s="5">
        <f t="shared" ref="E13:P13" si="13">3*$C$15*$C$14*E5</f>
        <v>22.5</v>
      </c>
      <c r="F13" s="5">
        <f t="shared" si="13"/>
        <v>31.500000000000004</v>
      </c>
      <c r="G13" s="5">
        <f t="shared" si="13"/>
        <v>45</v>
      </c>
      <c r="H13" s="5">
        <f t="shared" si="13"/>
        <v>63.000000000000007</v>
      </c>
      <c r="I13" s="5">
        <f t="shared" si="13"/>
        <v>85.5</v>
      </c>
      <c r="J13" s="5">
        <f t="shared" si="13"/>
        <v>117</v>
      </c>
      <c r="K13" s="5">
        <f t="shared" si="13"/>
        <v>157.5</v>
      </c>
      <c r="L13" s="5">
        <f t="shared" si="13"/>
        <v>211.5</v>
      </c>
      <c r="M13" s="5">
        <f t="shared" si="13"/>
        <v>283.50000000000006</v>
      </c>
      <c r="N13" s="5">
        <f t="shared" si="13"/>
        <v>382.50000000000006</v>
      </c>
      <c r="O13" s="5">
        <f t="shared" si="13"/>
        <v>513</v>
      </c>
      <c r="P13" s="47">
        <f t="shared" si="13"/>
        <v>688.50000000000011</v>
      </c>
      <c r="Q13" s="35">
        <f t="shared" ref="Q13:AB13" si="14">3*$C$15*$C$14*E6</f>
        <v>0</v>
      </c>
      <c r="R13" s="5">
        <f t="shared" si="14"/>
        <v>22.5</v>
      </c>
      <c r="S13" s="5">
        <f t="shared" si="14"/>
        <v>31.500000000000004</v>
      </c>
      <c r="T13" s="5">
        <f t="shared" si="14"/>
        <v>45</v>
      </c>
      <c r="U13" s="5">
        <f t="shared" si="14"/>
        <v>63.000000000000007</v>
      </c>
      <c r="V13" s="5">
        <f t="shared" si="14"/>
        <v>85.5</v>
      </c>
      <c r="W13" s="5">
        <f t="shared" si="14"/>
        <v>117</v>
      </c>
      <c r="X13" s="5">
        <f t="shared" si="14"/>
        <v>157.5</v>
      </c>
      <c r="Y13" s="5">
        <f t="shared" si="14"/>
        <v>211.5</v>
      </c>
      <c r="Z13" s="5">
        <f t="shared" si="14"/>
        <v>283.50000000000006</v>
      </c>
      <c r="AA13" s="5">
        <f t="shared" si="14"/>
        <v>382.50000000000006</v>
      </c>
      <c r="AB13" s="6">
        <f t="shared" si="14"/>
        <v>513</v>
      </c>
    </row>
    <row r="14" spans="2:28" x14ac:dyDescent="0.25">
      <c r="B14" s="12" t="s">
        <v>114</v>
      </c>
      <c r="C14" s="7">
        <v>10</v>
      </c>
      <c r="D14" s="27" t="s">
        <v>101</v>
      </c>
      <c r="E14" s="3">
        <f t="shared" ref="E14:P14" si="15">4*$C$15*$C$14*E6</f>
        <v>0</v>
      </c>
      <c r="F14" s="3">
        <f t="shared" si="15"/>
        <v>30</v>
      </c>
      <c r="G14" s="3">
        <f t="shared" si="15"/>
        <v>42.000000000000007</v>
      </c>
      <c r="H14" s="3">
        <f t="shared" si="15"/>
        <v>60</v>
      </c>
      <c r="I14" s="3">
        <f t="shared" si="15"/>
        <v>84.000000000000014</v>
      </c>
      <c r="J14" s="3">
        <f t="shared" si="15"/>
        <v>114</v>
      </c>
      <c r="K14" s="3">
        <f t="shared" si="15"/>
        <v>156</v>
      </c>
      <c r="L14" s="3">
        <f t="shared" si="15"/>
        <v>210</v>
      </c>
      <c r="M14" s="3">
        <f t="shared" si="15"/>
        <v>282</v>
      </c>
      <c r="N14" s="3">
        <f t="shared" si="15"/>
        <v>378.00000000000006</v>
      </c>
      <c r="O14" s="3">
        <f t="shared" si="15"/>
        <v>510.00000000000006</v>
      </c>
      <c r="P14" s="45">
        <f t="shared" si="15"/>
        <v>684.00000000000011</v>
      </c>
      <c r="Q14" s="50">
        <f t="shared" ref="Q14:AB14" si="16">4*$C$15*$C$14*E5</f>
        <v>30</v>
      </c>
      <c r="R14" s="3">
        <f t="shared" si="16"/>
        <v>42.000000000000007</v>
      </c>
      <c r="S14" s="3">
        <f t="shared" si="16"/>
        <v>60</v>
      </c>
      <c r="T14" s="3">
        <f t="shared" si="16"/>
        <v>84.000000000000014</v>
      </c>
      <c r="U14" s="3">
        <f t="shared" si="16"/>
        <v>114</v>
      </c>
      <c r="V14" s="3">
        <f t="shared" si="16"/>
        <v>156</v>
      </c>
      <c r="W14" s="3">
        <f t="shared" si="16"/>
        <v>210</v>
      </c>
      <c r="X14" s="3">
        <f t="shared" si="16"/>
        <v>282</v>
      </c>
      <c r="Y14" s="3">
        <f t="shared" si="16"/>
        <v>378.00000000000006</v>
      </c>
      <c r="Z14" s="3">
        <f t="shared" si="16"/>
        <v>510.00000000000006</v>
      </c>
      <c r="AA14" s="3">
        <f t="shared" si="16"/>
        <v>684.00000000000011</v>
      </c>
      <c r="AB14" s="7">
        <f t="shared" si="16"/>
        <v>918.00000000000011</v>
      </c>
    </row>
    <row r="15" spans="2:28" ht="15.75" thickBot="1" x14ac:dyDescent="0.3">
      <c r="B15" s="14" t="s">
        <v>118</v>
      </c>
      <c r="C15" s="9">
        <v>15</v>
      </c>
      <c r="D15" s="28" t="s">
        <v>102</v>
      </c>
      <c r="E15" s="8">
        <f>E13-E14</f>
        <v>22.5</v>
      </c>
      <c r="F15" s="8">
        <f t="shared" ref="F15:P15" si="17">F13-F14</f>
        <v>1.5000000000000036</v>
      </c>
      <c r="G15" s="8">
        <f t="shared" si="17"/>
        <v>2.9999999999999929</v>
      </c>
      <c r="H15" s="8">
        <f t="shared" si="17"/>
        <v>3.0000000000000071</v>
      </c>
      <c r="I15" s="8">
        <f t="shared" si="17"/>
        <v>1.4999999999999858</v>
      </c>
      <c r="J15" s="8">
        <f t="shared" si="17"/>
        <v>3</v>
      </c>
      <c r="K15" s="8">
        <f t="shared" si="17"/>
        <v>1.5</v>
      </c>
      <c r="L15" s="8">
        <f t="shared" si="17"/>
        <v>1.5</v>
      </c>
      <c r="M15" s="8">
        <f t="shared" si="17"/>
        <v>1.5000000000000568</v>
      </c>
      <c r="N15" s="8">
        <f t="shared" si="17"/>
        <v>4.5</v>
      </c>
      <c r="O15" s="8">
        <f t="shared" si="17"/>
        <v>2.9999999999999432</v>
      </c>
      <c r="P15" s="46">
        <f t="shared" si="17"/>
        <v>4.5</v>
      </c>
      <c r="Q15" s="51">
        <f>Q13-Q14</f>
        <v>-30</v>
      </c>
      <c r="R15" s="8">
        <f t="shared" ref="R15:AB15" si="18">R13-R14</f>
        <v>-19.500000000000007</v>
      </c>
      <c r="S15" s="8">
        <f t="shared" si="18"/>
        <v>-28.499999999999996</v>
      </c>
      <c r="T15" s="8">
        <f t="shared" si="18"/>
        <v>-39.000000000000014</v>
      </c>
      <c r="U15" s="8">
        <f t="shared" si="18"/>
        <v>-50.999999999999993</v>
      </c>
      <c r="V15" s="8">
        <f t="shared" si="18"/>
        <v>-70.5</v>
      </c>
      <c r="W15" s="8">
        <f t="shared" si="18"/>
        <v>-93</v>
      </c>
      <c r="X15" s="8">
        <f t="shared" si="18"/>
        <v>-124.5</v>
      </c>
      <c r="Y15" s="8">
        <f t="shared" si="18"/>
        <v>-166.50000000000006</v>
      </c>
      <c r="Z15" s="8">
        <f t="shared" si="18"/>
        <v>-226.5</v>
      </c>
      <c r="AA15" s="8">
        <f t="shared" si="18"/>
        <v>-301.50000000000006</v>
      </c>
      <c r="AB15" s="9">
        <f t="shared" si="18"/>
        <v>-405.00000000000011</v>
      </c>
    </row>
    <row r="16" spans="2:28" x14ac:dyDescent="0.25">
      <c r="B16" s="36" t="s">
        <v>93</v>
      </c>
      <c r="C16" s="37" t="s">
        <v>97</v>
      </c>
      <c r="D16" s="26" t="s">
        <v>104</v>
      </c>
      <c r="E16" s="5">
        <f t="shared" ref="E16:P16" si="19">3*$C$18*$C$17*E5</f>
        <v>37.5</v>
      </c>
      <c r="F16" s="5">
        <f t="shared" si="19"/>
        <v>52.500000000000007</v>
      </c>
      <c r="G16" s="5">
        <f t="shared" si="19"/>
        <v>75</v>
      </c>
      <c r="H16" s="5">
        <f t="shared" si="19"/>
        <v>105.00000000000001</v>
      </c>
      <c r="I16" s="5">
        <f t="shared" si="19"/>
        <v>142.5</v>
      </c>
      <c r="J16" s="5">
        <f t="shared" si="19"/>
        <v>195</v>
      </c>
      <c r="K16" s="5">
        <f t="shared" si="19"/>
        <v>262.5</v>
      </c>
      <c r="L16" s="5">
        <f t="shared" si="19"/>
        <v>352.5</v>
      </c>
      <c r="M16" s="5">
        <f t="shared" si="19"/>
        <v>472.50000000000011</v>
      </c>
      <c r="N16" s="5">
        <f t="shared" si="19"/>
        <v>637.50000000000011</v>
      </c>
      <c r="O16" s="5">
        <f t="shared" si="19"/>
        <v>855.00000000000011</v>
      </c>
      <c r="P16" s="47">
        <f t="shared" si="19"/>
        <v>1147.5000000000002</v>
      </c>
      <c r="Q16" s="35">
        <f t="shared" ref="Q16:AB16" si="20">3*$C$18*$C$17*E6</f>
        <v>0</v>
      </c>
      <c r="R16" s="5">
        <f t="shared" si="20"/>
        <v>37.5</v>
      </c>
      <c r="S16" s="5">
        <f t="shared" si="20"/>
        <v>52.500000000000007</v>
      </c>
      <c r="T16" s="5">
        <f t="shared" si="20"/>
        <v>75</v>
      </c>
      <c r="U16" s="5">
        <f t="shared" si="20"/>
        <v>105.00000000000001</v>
      </c>
      <c r="V16" s="5">
        <f t="shared" si="20"/>
        <v>142.5</v>
      </c>
      <c r="W16" s="5">
        <f t="shared" si="20"/>
        <v>195</v>
      </c>
      <c r="X16" s="5">
        <f t="shared" si="20"/>
        <v>262.5</v>
      </c>
      <c r="Y16" s="5">
        <f t="shared" si="20"/>
        <v>352.5</v>
      </c>
      <c r="Z16" s="5">
        <f t="shared" si="20"/>
        <v>472.50000000000011</v>
      </c>
      <c r="AA16" s="5">
        <f t="shared" si="20"/>
        <v>637.50000000000011</v>
      </c>
      <c r="AB16" s="6">
        <f t="shared" si="20"/>
        <v>855.00000000000011</v>
      </c>
    </row>
    <row r="17" spans="2:28" x14ac:dyDescent="0.25">
      <c r="B17" s="12" t="s">
        <v>115</v>
      </c>
      <c r="C17" s="7">
        <v>50</v>
      </c>
      <c r="D17" s="27" t="s">
        <v>105</v>
      </c>
      <c r="E17" s="3">
        <f t="shared" ref="E17:P17" si="21">4*$C$18*$C$17*E6</f>
        <v>0</v>
      </c>
      <c r="F17" s="3">
        <f t="shared" si="21"/>
        <v>50</v>
      </c>
      <c r="G17" s="3">
        <f t="shared" si="21"/>
        <v>70</v>
      </c>
      <c r="H17" s="3">
        <f t="shared" si="21"/>
        <v>100</v>
      </c>
      <c r="I17" s="3">
        <f t="shared" si="21"/>
        <v>140</v>
      </c>
      <c r="J17" s="3">
        <f t="shared" si="21"/>
        <v>190</v>
      </c>
      <c r="K17" s="3">
        <f t="shared" si="21"/>
        <v>260</v>
      </c>
      <c r="L17" s="3">
        <f t="shared" si="21"/>
        <v>350</v>
      </c>
      <c r="M17" s="3">
        <f t="shared" si="21"/>
        <v>470</v>
      </c>
      <c r="N17" s="3">
        <f t="shared" si="21"/>
        <v>630.00000000000011</v>
      </c>
      <c r="O17" s="3">
        <f t="shared" si="21"/>
        <v>850.00000000000011</v>
      </c>
      <c r="P17" s="45">
        <f t="shared" si="21"/>
        <v>1140.0000000000002</v>
      </c>
      <c r="Q17" s="50">
        <f t="shared" ref="Q17:AB17" si="22">4*$C$18*$C$17*E5</f>
        <v>50</v>
      </c>
      <c r="R17" s="3">
        <f t="shared" si="22"/>
        <v>70</v>
      </c>
      <c r="S17" s="3">
        <f t="shared" si="22"/>
        <v>100</v>
      </c>
      <c r="T17" s="3">
        <f t="shared" si="22"/>
        <v>140</v>
      </c>
      <c r="U17" s="3">
        <f t="shared" si="22"/>
        <v>190</v>
      </c>
      <c r="V17" s="3">
        <f t="shared" si="22"/>
        <v>260</v>
      </c>
      <c r="W17" s="3">
        <f t="shared" si="22"/>
        <v>350</v>
      </c>
      <c r="X17" s="3">
        <f t="shared" si="22"/>
        <v>470</v>
      </c>
      <c r="Y17" s="3">
        <f t="shared" si="22"/>
        <v>630.00000000000011</v>
      </c>
      <c r="Z17" s="3">
        <f t="shared" si="22"/>
        <v>850.00000000000011</v>
      </c>
      <c r="AA17" s="3">
        <f t="shared" si="22"/>
        <v>1140.0000000000002</v>
      </c>
      <c r="AB17" s="7">
        <f t="shared" si="22"/>
        <v>1530.0000000000002</v>
      </c>
    </row>
    <row r="18" spans="2:28" ht="15.75" thickBot="1" x14ac:dyDescent="0.3">
      <c r="B18" s="14" t="s">
        <v>118</v>
      </c>
      <c r="C18" s="9">
        <v>5</v>
      </c>
      <c r="D18" s="28" t="s">
        <v>106</v>
      </c>
      <c r="E18" s="8">
        <f>E16-E17</f>
        <v>37.5</v>
      </c>
      <c r="F18" s="8">
        <f t="shared" ref="F18:P18" si="23">F16-F17</f>
        <v>2.5000000000000071</v>
      </c>
      <c r="G18" s="8">
        <f t="shared" si="23"/>
        <v>5</v>
      </c>
      <c r="H18" s="8">
        <f t="shared" si="23"/>
        <v>5.0000000000000142</v>
      </c>
      <c r="I18" s="8">
        <f t="shared" si="23"/>
        <v>2.5</v>
      </c>
      <c r="J18" s="8">
        <f t="shared" si="23"/>
        <v>5</v>
      </c>
      <c r="K18" s="8">
        <f t="shared" si="23"/>
        <v>2.5</v>
      </c>
      <c r="L18" s="8">
        <f t="shared" si="23"/>
        <v>2.5</v>
      </c>
      <c r="M18" s="8">
        <f t="shared" si="23"/>
        <v>2.5000000000001137</v>
      </c>
      <c r="N18" s="8">
        <f t="shared" si="23"/>
        <v>7.5</v>
      </c>
      <c r="O18" s="8">
        <f t="shared" si="23"/>
        <v>5</v>
      </c>
      <c r="P18" s="46">
        <f t="shared" si="23"/>
        <v>7.5</v>
      </c>
      <c r="Q18" s="51">
        <f>Q16-Q17</f>
        <v>-50</v>
      </c>
      <c r="R18" s="8">
        <f t="shared" ref="R18:AB18" si="24">R16-R17</f>
        <v>-32.5</v>
      </c>
      <c r="S18" s="8">
        <f t="shared" si="24"/>
        <v>-47.499999999999993</v>
      </c>
      <c r="T18" s="8">
        <f t="shared" si="24"/>
        <v>-65</v>
      </c>
      <c r="U18" s="8">
        <f t="shared" si="24"/>
        <v>-84.999999999999986</v>
      </c>
      <c r="V18" s="8">
        <f t="shared" si="24"/>
        <v>-117.5</v>
      </c>
      <c r="W18" s="8">
        <f t="shared" si="24"/>
        <v>-155</v>
      </c>
      <c r="X18" s="8">
        <f t="shared" si="24"/>
        <v>-207.5</v>
      </c>
      <c r="Y18" s="8">
        <f t="shared" si="24"/>
        <v>-277.50000000000011</v>
      </c>
      <c r="Z18" s="8">
        <f t="shared" si="24"/>
        <v>-377.5</v>
      </c>
      <c r="AA18" s="8">
        <f t="shared" si="24"/>
        <v>-502.50000000000011</v>
      </c>
      <c r="AB18" s="9">
        <f t="shared" si="24"/>
        <v>-675.00000000000011</v>
      </c>
    </row>
    <row r="19" spans="2:28" x14ac:dyDescent="0.25">
      <c r="B19" s="36" t="s">
        <v>93</v>
      </c>
      <c r="C19" s="37" t="s">
        <v>110</v>
      </c>
      <c r="D19" s="26" t="s">
        <v>104</v>
      </c>
      <c r="E19" s="5">
        <f t="shared" ref="E19:P19" si="25">3*$C$21*$C$20*E5</f>
        <v>60</v>
      </c>
      <c r="F19" s="5">
        <f t="shared" si="25"/>
        <v>84.000000000000014</v>
      </c>
      <c r="G19" s="5">
        <f t="shared" si="25"/>
        <v>120</v>
      </c>
      <c r="H19" s="5">
        <f t="shared" si="25"/>
        <v>168.00000000000003</v>
      </c>
      <c r="I19" s="5">
        <f t="shared" si="25"/>
        <v>228</v>
      </c>
      <c r="J19" s="5">
        <f t="shared" si="25"/>
        <v>312</v>
      </c>
      <c r="K19" s="5">
        <f t="shared" si="25"/>
        <v>420</v>
      </c>
      <c r="L19" s="5">
        <f t="shared" si="25"/>
        <v>564</v>
      </c>
      <c r="M19" s="5">
        <f t="shared" si="25"/>
        <v>756.00000000000011</v>
      </c>
      <c r="N19" s="5">
        <f t="shared" si="25"/>
        <v>1020.0000000000001</v>
      </c>
      <c r="O19" s="5">
        <f t="shared" si="25"/>
        <v>1368.0000000000002</v>
      </c>
      <c r="P19" s="47">
        <f t="shared" si="25"/>
        <v>1836.0000000000002</v>
      </c>
      <c r="Q19" s="35">
        <f t="shared" ref="Q19:AB19" si="26">3*$C$21*$C$20*E6</f>
        <v>0</v>
      </c>
      <c r="R19" s="5">
        <f t="shared" si="26"/>
        <v>60</v>
      </c>
      <c r="S19" s="5">
        <f t="shared" si="26"/>
        <v>84.000000000000014</v>
      </c>
      <c r="T19" s="5">
        <f t="shared" si="26"/>
        <v>120</v>
      </c>
      <c r="U19" s="5">
        <f t="shared" si="26"/>
        <v>168.00000000000003</v>
      </c>
      <c r="V19" s="5">
        <f t="shared" si="26"/>
        <v>228</v>
      </c>
      <c r="W19" s="5">
        <f t="shared" si="26"/>
        <v>312</v>
      </c>
      <c r="X19" s="5">
        <f t="shared" si="26"/>
        <v>420</v>
      </c>
      <c r="Y19" s="5">
        <f t="shared" si="26"/>
        <v>564</v>
      </c>
      <c r="Z19" s="5">
        <f t="shared" si="26"/>
        <v>756.00000000000011</v>
      </c>
      <c r="AA19" s="5">
        <f t="shared" si="26"/>
        <v>1020.0000000000001</v>
      </c>
      <c r="AB19" s="6">
        <f t="shared" si="26"/>
        <v>1368.0000000000002</v>
      </c>
    </row>
    <row r="20" spans="2:28" x14ac:dyDescent="0.25">
      <c r="B20" s="12" t="s">
        <v>115</v>
      </c>
      <c r="C20" s="7">
        <v>20</v>
      </c>
      <c r="D20" s="27" t="s">
        <v>105</v>
      </c>
      <c r="E20" s="3">
        <f t="shared" ref="E20:P20" si="27">4*$C$21*$C$20*E6</f>
        <v>0</v>
      </c>
      <c r="F20" s="3">
        <f t="shared" si="27"/>
        <v>80</v>
      </c>
      <c r="G20" s="3">
        <f t="shared" si="27"/>
        <v>112.00000000000001</v>
      </c>
      <c r="H20" s="3">
        <f t="shared" si="27"/>
        <v>160</v>
      </c>
      <c r="I20" s="3">
        <f t="shared" si="27"/>
        <v>224.00000000000003</v>
      </c>
      <c r="J20" s="3">
        <f t="shared" si="27"/>
        <v>304</v>
      </c>
      <c r="K20" s="3">
        <f t="shared" si="27"/>
        <v>416</v>
      </c>
      <c r="L20" s="3">
        <f t="shared" si="27"/>
        <v>560</v>
      </c>
      <c r="M20" s="3">
        <f t="shared" si="27"/>
        <v>752</v>
      </c>
      <c r="N20" s="3">
        <f t="shared" si="27"/>
        <v>1008.0000000000002</v>
      </c>
      <c r="O20" s="3">
        <f t="shared" si="27"/>
        <v>1360.0000000000002</v>
      </c>
      <c r="P20" s="45">
        <f t="shared" si="27"/>
        <v>1824.0000000000002</v>
      </c>
      <c r="Q20" s="50">
        <f t="shared" ref="Q20:AB20" si="28">4*$C$21*$C$20*E5</f>
        <v>80</v>
      </c>
      <c r="R20" s="3">
        <f t="shared" si="28"/>
        <v>112.00000000000001</v>
      </c>
      <c r="S20" s="3">
        <f t="shared" si="28"/>
        <v>160</v>
      </c>
      <c r="T20" s="3">
        <f t="shared" si="28"/>
        <v>224.00000000000003</v>
      </c>
      <c r="U20" s="3">
        <f t="shared" si="28"/>
        <v>304</v>
      </c>
      <c r="V20" s="3">
        <f t="shared" si="28"/>
        <v>416</v>
      </c>
      <c r="W20" s="3">
        <f t="shared" si="28"/>
        <v>560</v>
      </c>
      <c r="X20" s="3">
        <f t="shared" si="28"/>
        <v>752</v>
      </c>
      <c r="Y20" s="3">
        <f t="shared" si="28"/>
        <v>1008.0000000000002</v>
      </c>
      <c r="Z20" s="3">
        <f t="shared" si="28"/>
        <v>1360.0000000000002</v>
      </c>
      <c r="AA20" s="3">
        <f t="shared" si="28"/>
        <v>1824.0000000000002</v>
      </c>
      <c r="AB20" s="7">
        <f t="shared" si="28"/>
        <v>2448.0000000000005</v>
      </c>
    </row>
    <row r="21" spans="2:28" ht="15.75" thickBot="1" x14ac:dyDescent="0.3">
      <c r="B21" s="14" t="s">
        <v>118</v>
      </c>
      <c r="C21" s="9">
        <v>20</v>
      </c>
      <c r="D21" s="28" t="s">
        <v>106</v>
      </c>
      <c r="E21" s="8">
        <f>E19-E20</f>
        <v>60</v>
      </c>
      <c r="F21" s="8">
        <f t="shared" ref="F21:P21" si="29">F19-F20</f>
        <v>4.0000000000000142</v>
      </c>
      <c r="G21" s="8">
        <f t="shared" si="29"/>
        <v>7.9999999999999858</v>
      </c>
      <c r="H21" s="8">
        <f t="shared" si="29"/>
        <v>8.0000000000000284</v>
      </c>
      <c r="I21" s="8">
        <f t="shared" si="29"/>
        <v>3.9999999999999716</v>
      </c>
      <c r="J21" s="8">
        <f t="shared" si="29"/>
        <v>8</v>
      </c>
      <c r="K21" s="8">
        <f t="shared" si="29"/>
        <v>4</v>
      </c>
      <c r="L21" s="8">
        <f t="shared" si="29"/>
        <v>4</v>
      </c>
      <c r="M21" s="8">
        <f t="shared" si="29"/>
        <v>4.0000000000001137</v>
      </c>
      <c r="N21" s="8">
        <f t="shared" si="29"/>
        <v>11.999999999999886</v>
      </c>
      <c r="O21" s="8">
        <f t="shared" si="29"/>
        <v>8</v>
      </c>
      <c r="P21" s="46">
        <f t="shared" si="29"/>
        <v>12</v>
      </c>
      <c r="Q21" s="51">
        <f>Q19-Q20</f>
        <v>-80</v>
      </c>
      <c r="R21" s="8">
        <f t="shared" ref="R21:AB21" si="30">R19-R20</f>
        <v>-52.000000000000014</v>
      </c>
      <c r="S21" s="8">
        <f t="shared" si="30"/>
        <v>-75.999999999999986</v>
      </c>
      <c r="T21" s="8">
        <f t="shared" si="30"/>
        <v>-104.00000000000003</v>
      </c>
      <c r="U21" s="8">
        <f t="shared" si="30"/>
        <v>-135.99999999999997</v>
      </c>
      <c r="V21" s="8">
        <f t="shared" si="30"/>
        <v>-188</v>
      </c>
      <c r="W21" s="8">
        <f t="shared" si="30"/>
        <v>-248</v>
      </c>
      <c r="X21" s="8">
        <f t="shared" si="30"/>
        <v>-332</v>
      </c>
      <c r="Y21" s="8">
        <f t="shared" si="30"/>
        <v>-444.00000000000023</v>
      </c>
      <c r="Z21" s="8">
        <f t="shared" si="30"/>
        <v>-604.00000000000011</v>
      </c>
      <c r="AA21" s="8">
        <f t="shared" si="30"/>
        <v>-804.00000000000011</v>
      </c>
      <c r="AB21" s="9">
        <f t="shared" si="30"/>
        <v>-1080.0000000000002</v>
      </c>
    </row>
    <row r="22" spans="2:28" x14ac:dyDescent="0.25"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1"/>
      <c r="O22" s="1"/>
      <c r="P22" s="1"/>
      <c r="Q22" s="17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2:28" x14ac:dyDescent="0.25">
      <c r="B23" s="38" t="s">
        <v>113</v>
      </c>
      <c r="C23" s="39" t="s">
        <v>116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1"/>
      <c r="O23" s="1"/>
      <c r="P23" s="1"/>
      <c r="Q23" s="1"/>
      <c r="R23" s="1"/>
    </row>
    <row r="24" spans="2:28" x14ac:dyDescent="0.25">
      <c r="B24" s="40"/>
      <c r="C24" s="39" t="s">
        <v>121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1"/>
      <c r="O24" s="1"/>
      <c r="P24" s="1"/>
      <c r="Q24" s="1"/>
      <c r="R24" s="1"/>
    </row>
    <row r="25" spans="2:28" x14ac:dyDescent="0.25">
      <c r="B25" s="40"/>
      <c r="C25" s="39" t="s">
        <v>122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1"/>
      <c r="O25" s="1"/>
      <c r="P25" s="1"/>
      <c r="Q25" s="1"/>
      <c r="R25" s="1"/>
    </row>
    <row r="26" spans="2:28" x14ac:dyDescent="0.25">
      <c r="C26" s="55" t="s">
        <v>123</v>
      </c>
      <c r="D26" s="2"/>
      <c r="E26" s="2"/>
      <c r="F26" s="2"/>
      <c r="G26" s="2"/>
      <c r="H26" s="2"/>
      <c r="I26" s="2"/>
      <c r="J26" s="2"/>
      <c r="K26" s="2"/>
      <c r="L26" s="2"/>
    </row>
    <row r="27" spans="2:28" x14ac:dyDescent="0.25">
      <c r="D27" s="2"/>
      <c r="E27" s="2"/>
      <c r="F27" s="2"/>
      <c r="G27" s="2"/>
      <c r="H27" s="2"/>
      <c r="I27" s="2"/>
      <c r="J27" s="2"/>
      <c r="K27" s="2"/>
      <c r="L27" s="2"/>
    </row>
  </sheetData>
  <mergeCells count="2">
    <mergeCell ref="D2:P2"/>
    <mergeCell ref="Q5:A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zoomScale="85" zoomScaleNormal="85" workbookViewId="0">
      <selection activeCell="H5" sqref="H5"/>
    </sheetView>
  </sheetViews>
  <sheetFormatPr baseColWidth="10" defaultRowHeight="15" x14ac:dyDescent="0.25"/>
  <cols>
    <col min="1" max="1" width="2" customWidth="1"/>
    <col min="2" max="2" width="22" bestFit="1" customWidth="1"/>
    <col min="3" max="3" width="19.28515625" bestFit="1" customWidth="1"/>
    <col min="4" max="4" width="16.140625" bestFit="1" customWidth="1"/>
    <col min="5" max="5" width="15.28515625" bestFit="1" customWidth="1"/>
    <col min="6" max="6" width="24.140625" bestFit="1" customWidth="1"/>
    <col min="7" max="8" width="18" bestFit="1" customWidth="1"/>
  </cols>
  <sheetData>
    <row r="1" spans="2:7" x14ac:dyDescent="0.25">
      <c r="B1" s="65" t="s">
        <v>125</v>
      </c>
    </row>
    <row r="2" spans="2:7" ht="6" customHeight="1" thickBot="1" x14ac:dyDescent="0.3"/>
    <row r="3" spans="2:7" ht="15.75" thickBot="1" x14ac:dyDescent="0.3">
      <c r="B3" s="62" t="s">
        <v>12</v>
      </c>
      <c r="C3" s="63"/>
      <c r="D3" s="63"/>
      <c r="E3" s="63"/>
      <c r="F3" s="63"/>
      <c r="G3" s="64"/>
    </row>
    <row r="4" spans="2:7" x14ac:dyDescent="0.25">
      <c r="B4" s="20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21" t="s">
        <v>18</v>
      </c>
    </row>
    <row r="5" spans="2:7" x14ac:dyDescent="0.25">
      <c r="B5" s="52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22" t="s">
        <v>24</v>
      </c>
    </row>
    <row r="6" spans="2:7" x14ac:dyDescent="0.25">
      <c r="B6" s="52" t="s">
        <v>25</v>
      </c>
      <c r="C6" s="16" t="s">
        <v>26</v>
      </c>
      <c r="D6" s="16" t="s">
        <v>21</v>
      </c>
      <c r="E6" s="16" t="s">
        <v>27</v>
      </c>
      <c r="F6" s="16" t="s">
        <v>23</v>
      </c>
      <c r="G6" s="22" t="s">
        <v>28</v>
      </c>
    </row>
    <row r="7" spans="2:7" x14ac:dyDescent="0.25">
      <c r="B7" s="52" t="s">
        <v>29</v>
      </c>
      <c r="C7" s="16" t="s">
        <v>0</v>
      </c>
      <c r="D7" s="16" t="s">
        <v>21</v>
      </c>
      <c r="E7" s="16" t="s">
        <v>30</v>
      </c>
      <c r="F7" s="16" t="s">
        <v>23</v>
      </c>
      <c r="G7" s="22" t="s">
        <v>31</v>
      </c>
    </row>
    <row r="8" spans="2:7" x14ac:dyDescent="0.25">
      <c r="B8" s="52" t="s">
        <v>32</v>
      </c>
      <c r="C8" s="16" t="s">
        <v>33</v>
      </c>
      <c r="D8" s="16" t="s">
        <v>21</v>
      </c>
      <c r="E8" s="16" t="s">
        <v>34</v>
      </c>
      <c r="F8" s="16" t="s">
        <v>35</v>
      </c>
      <c r="G8" s="22" t="s">
        <v>36</v>
      </c>
    </row>
    <row r="9" spans="2:7" x14ac:dyDescent="0.25">
      <c r="B9" s="52" t="s">
        <v>37</v>
      </c>
      <c r="C9" s="16" t="s">
        <v>38</v>
      </c>
      <c r="D9" s="16" t="s">
        <v>21</v>
      </c>
      <c r="E9" s="16" t="s">
        <v>27</v>
      </c>
      <c r="F9" s="16" t="s">
        <v>23</v>
      </c>
      <c r="G9" s="22" t="s">
        <v>39</v>
      </c>
    </row>
    <row r="10" spans="2:7" x14ac:dyDescent="0.25">
      <c r="B10" s="52" t="s">
        <v>40</v>
      </c>
      <c r="C10" s="16" t="s">
        <v>41</v>
      </c>
      <c r="D10" s="16" t="s">
        <v>21</v>
      </c>
      <c r="E10" s="16" t="s">
        <v>42</v>
      </c>
      <c r="F10" s="16" t="s">
        <v>43</v>
      </c>
      <c r="G10" s="22" t="s">
        <v>44</v>
      </c>
    </row>
    <row r="11" spans="2:7" x14ac:dyDescent="0.25">
      <c r="B11" s="52" t="s">
        <v>45</v>
      </c>
      <c r="C11" s="16" t="s">
        <v>46</v>
      </c>
      <c r="D11" s="16" t="s">
        <v>21</v>
      </c>
      <c r="E11" s="16" t="s">
        <v>27</v>
      </c>
      <c r="F11" s="16" t="s">
        <v>47</v>
      </c>
      <c r="G11" s="22" t="s">
        <v>48</v>
      </c>
    </row>
    <row r="12" spans="2:7" x14ac:dyDescent="0.25">
      <c r="B12" s="52" t="s">
        <v>49</v>
      </c>
      <c r="C12" s="16" t="s">
        <v>50</v>
      </c>
      <c r="D12" s="16" t="s">
        <v>21</v>
      </c>
      <c r="E12" s="16" t="s">
        <v>51</v>
      </c>
      <c r="F12" s="16" t="s">
        <v>52</v>
      </c>
      <c r="G12" s="22" t="s">
        <v>53</v>
      </c>
    </row>
    <row r="13" spans="2:7" x14ac:dyDescent="0.25">
      <c r="B13" s="52" t="s">
        <v>54</v>
      </c>
      <c r="C13" s="16" t="s">
        <v>55</v>
      </c>
      <c r="D13" s="16" t="s">
        <v>21</v>
      </c>
      <c r="E13" s="16" t="s">
        <v>56</v>
      </c>
      <c r="F13" s="16" t="s">
        <v>35</v>
      </c>
      <c r="G13" s="22" t="s">
        <v>57</v>
      </c>
    </row>
    <row r="14" spans="2:7" x14ac:dyDescent="0.25">
      <c r="B14" s="52" t="s">
        <v>58</v>
      </c>
      <c r="C14" s="16" t="s">
        <v>59</v>
      </c>
      <c r="D14" s="16" t="s">
        <v>21</v>
      </c>
      <c r="E14" s="16" t="s">
        <v>60</v>
      </c>
      <c r="F14" s="16" t="s">
        <v>35</v>
      </c>
      <c r="G14" s="22" t="s">
        <v>61</v>
      </c>
    </row>
    <row r="15" spans="2:7" ht="15.75" thickBot="1" x14ac:dyDescent="0.3">
      <c r="B15" s="53" t="s">
        <v>62</v>
      </c>
      <c r="C15" s="19" t="s">
        <v>63</v>
      </c>
      <c r="D15" s="19" t="s">
        <v>21</v>
      </c>
      <c r="E15" s="19" t="s">
        <v>64</v>
      </c>
      <c r="F15" s="19" t="s">
        <v>65</v>
      </c>
      <c r="G15" s="23" t="s">
        <v>66</v>
      </c>
    </row>
    <row r="16" spans="2:7" ht="15.75" thickBot="1" x14ac:dyDescent="0.3"/>
    <row r="17" spans="2:8" ht="15.75" thickBot="1" x14ac:dyDescent="0.3">
      <c r="B17" s="62" t="s">
        <v>67</v>
      </c>
      <c r="C17" s="63"/>
      <c r="D17" s="63"/>
      <c r="E17" s="63"/>
      <c r="F17" s="63"/>
      <c r="G17" s="63"/>
      <c r="H17" s="64"/>
    </row>
    <row r="18" spans="2:8" x14ac:dyDescent="0.25">
      <c r="B18" s="20" t="s">
        <v>13</v>
      </c>
      <c r="C18" s="18" t="s">
        <v>14</v>
      </c>
      <c r="D18" s="18" t="s">
        <v>68</v>
      </c>
      <c r="E18" s="18" t="s">
        <v>69</v>
      </c>
      <c r="F18" s="18" t="s">
        <v>70</v>
      </c>
      <c r="G18" s="18" t="s">
        <v>71</v>
      </c>
      <c r="H18" s="21" t="s">
        <v>18</v>
      </c>
    </row>
    <row r="19" spans="2:8" x14ac:dyDescent="0.25">
      <c r="B19" s="52" t="s">
        <v>72</v>
      </c>
      <c r="C19" s="16" t="s">
        <v>73</v>
      </c>
      <c r="D19" s="16" t="s">
        <v>74</v>
      </c>
      <c r="E19" s="16">
        <v>10</v>
      </c>
      <c r="F19" s="16">
        <v>0.01</v>
      </c>
      <c r="G19" s="16" t="s">
        <v>75</v>
      </c>
      <c r="H19" s="22" t="s">
        <v>76</v>
      </c>
    </row>
    <row r="20" spans="2:8" x14ac:dyDescent="0.25">
      <c r="B20" s="52" t="s">
        <v>77</v>
      </c>
      <c r="C20" s="16" t="s">
        <v>78</v>
      </c>
      <c r="D20" s="16" t="s">
        <v>74</v>
      </c>
      <c r="E20" s="16">
        <v>10</v>
      </c>
      <c r="F20" s="16">
        <v>1E-3</v>
      </c>
      <c r="G20" s="16" t="s">
        <v>79</v>
      </c>
      <c r="H20" s="22" t="s">
        <v>80</v>
      </c>
    </row>
    <row r="21" spans="2:8" x14ac:dyDescent="0.25">
      <c r="B21" s="52" t="s">
        <v>81</v>
      </c>
      <c r="C21" s="16" t="s">
        <v>82</v>
      </c>
      <c r="D21" s="16" t="s">
        <v>74</v>
      </c>
      <c r="E21" s="16">
        <v>12.5</v>
      </c>
      <c r="F21" s="16">
        <v>0.25</v>
      </c>
      <c r="G21" s="16" t="s">
        <v>83</v>
      </c>
      <c r="H21" s="22" t="s">
        <v>84</v>
      </c>
    </row>
    <row r="22" spans="2:8" ht="15.75" thickBot="1" x14ac:dyDescent="0.3">
      <c r="B22" s="53" t="s">
        <v>85</v>
      </c>
      <c r="C22" s="19" t="s">
        <v>86</v>
      </c>
      <c r="D22" s="19" t="s">
        <v>74</v>
      </c>
      <c r="E22" s="19">
        <v>12.5</v>
      </c>
      <c r="F22" s="19">
        <v>0.25</v>
      </c>
      <c r="G22" s="19" t="s">
        <v>83</v>
      </c>
      <c r="H22" s="23" t="s">
        <v>87</v>
      </c>
    </row>
  </sheetData>
  <mergeCells count="2">
    <mergeCell ref="B3:G3"/>
    <mergeCell ref="B17:H1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Lote=0,01</vt:lpstr>
      <vt:lpstr>Lote=0,02</vt:lpstr>
      <vt:lpstr>Lote=0,03</vt:lpstr>
      <vt:lpstr>Lote=0,04</vt:lpstr>
      <vt:lpstr>Lote=0,05</vt:lpstr>
      <vt:lpstr>Info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2015-12-15T11:17:15Z</dcterms:modified>
</cp:coreProperties>
</file>